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\OneDrive\Desktop\SCUOLA - CPIA\ANIMATORE DIGITALE\VADEMECUM PATTI FORMATIVI + SCRUTINI + ISCRIZIONE\pdf\"/>
    </mc:Choice>
  </mc:AlternateContent>
  <bookViews>
    <workbookView xWindow="0" yWindow="0" windowWidth="22992" windowHeight="8304"/>
  </bookViews>
  <sheets>
    <sheet name="H UDA %" sheetId="1" r:id="rId1"/>
    <sheet name="ESEMPIO CON 2 DOCENTI" sheetId="2" r:id="rId2"/>
  </sheets>
  <definedNames>
    <definedName name="_xlnm.Print_Area" localSheetId="0">'H UDA %'!$A$1:$K$54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K49" i="2"/>
  <c r="J49" i="2" s="1"/>
  <c r="F47" i="2"/>
  <c r="F53" i="2" s="1"/>
  <c r="F57" i="2" s="1"/>
  <c r="C47" i="2"/>
  <c r="C53" i="2" s="1"/>
  <c r="C57" i="2" s="1"/>
  <c r="J21" i="2"/>
  <c r="J9" i="2"/>
  <c r="K8" i="2"/>
  <c r="K9" i="2" s="1"/>
  <c r="K10" i="2" s="1"/>
  <c r="J8" i="2"/>
  <c r="F7" i="2"/>
  <c r="K11" i="2" l="1"/>
  <c r="J10" i="2"/>
  <c r="K50" i="2"/>
  <c r="K51" i="2" l="1"/>
  <c r="J50" i="2"/>
  <c r="J11" i="2"/>
  <c r="K12" i="2"/>
  <c r="J12" i="2" l="1"/>
  <c r="K13" i="2"/>
  <c r="K52" i="2"/>
  <c r="J51" i="2"/>
  <c r="J52" i="2" l="1"/>
  <c r="K54" i="2"/>
  <c r="K14" i="2"/>
  <c r="J13" i="2"/>
  <c r="K55" i="2" l="1"/>
  <c r="J54" i="2"/>
  <c r="K15" i="2"/>
  <c r="J14" i="2"/>
  <c r="J15" i="2" l="1"/>
  <c r="K16" i="2"/>
  <c r="K56" i="2"/>
  <c r="J55" i="2"/>
  <c r="K17" i="2" l="1"/>
  <c r="J16" i="2"/>
  <c r="K18" i="2" l="1"/>
  <c r="J17" i="2"/>
  <c r="K19" i="2" l="1"/>
  <c r="J18" i="2"/>
  <c r="J19" i="2" l="1"/>
  <c r="K20" i="2"/>
  <c r="J20" i="2" l="1"/>
  <c r="K22" i="2"/>
  <c r="K23" i="2" l="1"/>
  <c r="J22" i="2"/>
  <c r="J23" i="2" l="1"/>
  <c r="K24" i="2"/>
  <c r="J24" i="2" l="1"/>
  <c r="K25" i="2"/>
  <c r="K26" i="2" l="1"/>
  <c r="J25" i="2"/>
  <c r="K27" i="2" l="1"/>
  <c r="J26" i="2"/>
  <c r="J27" i="2" l="1"/>
  <c r="K28" i="2"/>
  <c r="J28" i="2" l="1"/>
  <c r="K29" i="2"/>
  <c r="K30" i="2" l="1"/>
  <c r="J29" i="2"/>
  <c r="K31" i="2" l="1"/>
  <c r="J30" i="2"/>
  <c r="J31" i="2" l="1"/>
  <c r="K32" i="2"/>
  <c r="J32" i="2" l="1"/>
  <c r="K33" i="2"/>
  <c r="K34" i="2" l="1"/>
  <c r="J33" i="2"/>
  <c r="K35" i="2" l="1"/>
  <c r="J34" i="2"/>
  <c r="J35" i="2" l="1"/>
  <c r="K36" i="2"/>
  <c r="J36" i="2" l="1"/>
  <c r="K37" i="2"/>
  <c r="K38" i="2" l="1"/>
  <c r="J37" i="2"/>
  <c r="K39" i="2" l="1"/>
  <c r="J38" i="2"/>
  <c r="J39" i="2" l="1"/>
  <c r="K40" i="2"/>
  <c r="J40" i="2" l="1"/>
  <c r="K41" i="2"/>
  <c r="K42" i="2" l="1"/>
  <c r="J41" i="2"/>
  <c r="K43" i="2" l="1"/>
  <c r="J42" i="2"/>
  <c r="J43" i="2" l="1"/>
  <c r="K44" i="2"/>
  <c r="J44" i="2" l="1"/>
  <c r="K45" i="2"/>
  <c r="K46" i="2" l="1"/>
  <c r="J46" i="2" s="1"/>
  <c r="J45" i="2"/>
  <c r="K35" i="1" l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34" i="1"/>
  <c r="K13" i="1"/>
  <c r="K14" i="1"/>
  <c r="K15" i="1"/>
  <c r="K16" i="1"/>
  <c r="K17" i="1"/>
  <c r="K18" i="1"/>
  <c r="K19" i="1"/>
  <c r="K20" i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10" i="1"/>
  <c r="K11" i="1"/>
  <c r="K12" i="1"/>
  <c r="K9" i="1"/>
  <c r="J8" i="1"/>
  <c r="J11" i="1"/>
  <c r="J10" i="1"/>
  <c r="J15" i="1"/>
  <c r="J14" i="1"/>
  <c r="J13" i="1"/>
  <c r="J12" i="1"/>
  <c r="J9" i="1"/>
  <c r="F7" i="1"/>
  <c r="F54" i="1" s="1"/>
  <c r="C7" i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4" i="1" l="1"/>
  <c r="J35" i="1" l="1"/>
  <c r="J36" i="1" l="1"/>
  <c r="J37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</calcChain>
</file>

<file path=xl/sharedStrings.xml><?xml version="1.0" encoding="utf-8"?>
<sst xmlns="http://schemas.openxmlformats.org/spreadsheetml/2006/main" count="318" uniqueCount="89">
  <si>
    <t xml:space="preserve">CURRICOLO ALFA </t>
  </si>
  <si>
    <t>DOCENTI</t>
  </si>
  <si>
    <t>H  ATTIVITA' DIDATTICHE</t>
  </si>
  <si>
    <t>DATA LEZIONE</t>
  </si>
  <si>
    <t>200 ORE</t>
  </si>
  <si>
    <t>ORE UDA</t>
  </si>
  <si>
    <t>UDA</t>
  </si>
  <si>
    <t>VERIFICHE</t>
  </si>
  <si>
    <t>%</t>
  </si>
  <si>
    <t>ore</t>
  </si>
  <si>
    <t>ACCOGLIENZA 20H</t>
  </si>
  <si>
    <t>ACCOGLIENZA</t>
  </si>
  <si>
    <t xml:space="preserve">h </t>
  </si>
  <si>
    <t>UDA A1 - A2</t>
  </si>
  <si>
    <t>PO/PS</t>
  </si>
  <si>
    <t>UDA 1</t>
  </si>
  <si>
    <t>10H</t>
  </si>
  <si>
    <t>PO</t>
  </si>
  <si>
    <t>UDA 2</t>
  </si>
  <si>
    <t>UDA 3</t>
  </si>
  <si>
    <t>UDA 3+ 2H UDA 4</t>
  </si>
  <si>
    <t>UDA 4</t>
  </si>
  <si>
    <t>UDA 5</t>
  </si>
  <si>
    <t xml:space="preserve">UDA 5 </t>
  </si>
  <si>
    <t>UDA 6</t>
  </si>
  <si>
    <t>PS</t>
  </si>
  <si>
    <t>UDA 7</t>
  </si>
  <si>
    <t>UDA 7 + 2H UD A8</t>
  </si>
  <si>
    <t>UDA 8</t>
  </si>
  <si>
    <t xml:space="preserve">UDA 9 </t>
  </si>
  <si>
    <t>UDA 10</t>
  </si>
  <si>
    <t>10h</t>
  </si>
  <si>
    <t xml:space="preserve">UDA 1 </t>
  </si>
  <si>
    <t>8H</t>
  </si>
  <si>
    <t xml:space="preserve">UDA 4 </t>
  </si>
  <si>
    <t>7H</t>
  </si>
  <si>
    <t>UDA 8 + 2H UDA 9</t>
  </si>
  <si>
    <t xml:space="preserve">DDI </t>
  </si>
  <si>
    <t xml:space="preserve">CURRICOLO AALI </t>
  </si>
  <si>
    <t>DOCENTE</t>
  </si>
  <si>
    <t>SOSPENSIONE ATTIVITA' PER VACANZE</t>
  </si>
  <si>
    <t>UDA 1 + 2h UDA2</t>
  </si>
  <si>
    <t>UDA 5 +2H UDA 6</t>
  </si>
  <si>
    <t xml:space="preserve">UDA 6 </t>
  </si>
  <si>
    <t xml:space="preserve">UDA 10 </t>
  </si>
  <si>
    <t>UDA9 + 2H UDA 10</t>
  </si>
  <si>
    <t>UDA 1 A2</t>
  </si>
  <si>
    <t>UDA 1  +2H UDA 2</t>
  </si>
  <si>
    <t>UDA 2 + 2H UDA 3</t>
  </si>
  <si>
    <t>UDA 3 + 2H UDA 4</t>
  </si>
  <si>
    <t>UDA 4 + 2H UDA 5</t>
  </si>
  <si>
    <t>UDA 5 + 2H UDA 6</t>
  </si>
  <si>
    <t>UDA 6 + 3H UDA 7</t>
  </si>
  <si>
    <t xml:space="preserve">7H </t>
  </si>
  <si>
    <t>UDA 9</t>
  </si>
  <si>
    <t>UDA 9 + 3H UDA 10</t>
  </si>
  <si>
    <t>ANNOTAZIONI</t>
  </si>
  <si>
    <t>MLB</t>
  </si>
  <si>
    <t>MLB/RV</t>
  </si>
  <si>
    <t>RV</t>
  </si>
  <si>
    <t>VACANZE PASQUALI DAL 14 AL 19 APRILE</t>
  </si>
  <si>
    <r>
      <rPr>
        <b/>
        <sz val="11"/>
        <color theme="1"/>
        <rFont val="Calibri"/>
        <family val="2"/>
        <scheme val="minor"/>
      </rPr>
      <t>UDA 1</t>
    </r>
    <r>
      <rPr>
        <sz val="11"/>
        <color theme="1"/>
        <rFont val="Calibri"/>
        <family val="2"/>
        <scheme val="minor"/>
      </rPr>
      <t xml:space="preserve"> + 2H UDA 2</t>
    </r>
  </si>
  <si>
    <t xml:space="preserve">UDA 2 </t>
  </si>
  <si>
    <t xml:space="preserve">VACANZA 25 APRILE </t>
  </si>
  <si>
    <r>
      <rPr>
        <b/>
        <sz val="11"/>
        <color theme="1"/>
        <rFont val="Calibri"/>
        <family val="2"/>
        <scheme val="minor"/>
      </rPr>
      <t xml:space="preserve">UDA 3 </t>
    </r>
    <r>
      <rPr>
        <sz val="11"/>
        <color theme="1"/>
        <rFont val="Calibri"/>
        <family val="2"/>
        <scheme val="minor"/>
      </rPr>
      <t>+ 2H UDA 4</t>
    </r>
  </si>
  <si>
    <t>DDI</t>
  </si>
  <si>
    <r>
      <rPr>
        <b/>
        <sz val="11"/>
        <color theme="1"/>
        <rFont val="Calibri"/>
        <family val="2"/>
        <scheme val="minor"/>
      </rPr>
      <t>UDA 5</t>
    </r>
    <r>
      <rPr>
        <sz val="11"/>
        <color theme="1"/>
        <rFont val="Calibri"/>
        <family val="2"/>
        <scheme val="minor"/>
      </rPr>
      <t xml:space="preserve"> + 2H UDA 6</t>
    </r>
  </si>
  <si>
    <t>sospensione x malattia</t>
  </si>
  <si>
    <t>nuovo orario avvio22h/sett</t>
  </si>
  <si>
    <t xml:space="preserve">UDA 7 </t>
  </si>
  <si>
    <r>
      <rPr>
        <b/>
        <sz val="11"/>
        <color theme="1"/>
        <rFont val="Calibri"/>
        <family val="2"/>
        <scheme val="minor"/>
      </rPr>
      <t>UDA 7 +</t>
    </r>
    <r>
      <rPr>
        <sz val="11"/>
        <color theme="1"/>
        <rFont val="Calibri"/>
        <family val="2"/>
        <scheme val="minor"/>
      </rPr>
      <t xml:space="preserve"> 3H UDA 8</t>
    </r>
  </si>
  <si>
    <t>sostituzione</t>
  </si>
  <si>
    <r>
      <rPr>
        <b/>
        <sz val="11"/>
        <color theme="1"/>
        <rFont val="Calibri"/>
        <family val="2"/>
        <scheme val="minor"/>
      </rPr>
      <t>UDA 8</t>
    </r>
    <r>
      <rPr>
        <sz val="11"/>
        <color theme="1"/>
        <rFont val="Calibri"/>
        <family val="2"/>
        <scheme val="minor"/>
      </rPr>
      <t xml:space="preserve"> + 1H UDA 9</t>
    </r>
  </si>
  <si>
    <r>
      <t>UDA 10 A1 +</t>
    </r>
    <r>
      <rPr>
        <sz val="10"/>
        <color theme="1"/>
        <rFont val="Calibri"/>
        <family val="2"/>
        <scheme val="minor"/>
      </rPr>
      <t xml:space="preserve"> 3H UDA 1 A2</t>
    </r>
  </si>
  <si>
    <r>
      <rPr>
        <b/>
        <sz val="11"/>
        <color theme="1"/>
        <rFont val="Calibri"/>
        <family val="2"/>
        <scheme val="minor"/>
      </rPr>
      <t>UDA 2</t>
    </r>
    <r>
      <rPr>
        <sz val="11"/>
        <color theme="1"/>
        <rFont val="Calibri"/>
        <family val="2"/>
        <scheme val="minor"/>
      </rPr>
      <t xml:space="preserve"> + 1H UDA 3</t>
    </r>
  </si>
  <si>
    <t>SOSPENSIONE</t>
  </si>
  <si>
    <t>P.R. - CONGEDO PARENTALE</t>
  </si>
  <si>
    <t>VACANZA 2 GIUGNO</t>
  </si>
  <si>
    <r>
      <rPr>
        <b/>
        <sz val="11"/>
        <color theme="1"/>
        <rFont val="Calibri"/>
        <family val="2"/>
        <scheme val="minor"/>
      </rPr>
      <t>UDA 3</t>
    </r>
    <r>
      <rPr>
        <sz val="11"/>
        <color theme="1"/>
        <rFont val="Calibri"/>
        <family val="2"/>
        <scheme val="minor"/>
      </rPr>
      <t xml:space="preserve"> + 3H UDA 4</t>
    </r>
  </si>
  <si>
    <r>
      <rPr>
        <b/>
        <sz val="11"/>
        <color theme="1"/>
        <rFont val="Calibri"/>
        <family val="2"/>
        <scheme val="minor"/>
      </rPr>
      <t>UDA 4</t>
    </r>
    <r>
      <rPr>
        <sz val="11"/>
        <color theme="1"/>
        <rFont val="Calibri"/>
        <family val="2"/>
        <scheme val="minor"/>
      </rPr>
      <t xml:space="preserve"> +  4H UDA 5</t>
    </r>
  </si>
  <si>
    <t>DDI (SEDE SEGGIO)</t>
  </si>
  <si>
    <r>
      <t xml:space="preserve">UDA 6 + </t>
    </r>
    <r>
      <rPr>
        <sz val="11"/>
        <color theme="1"/>
        <rFont val="Calibri"/>
        <family val="2"/>
        <scheme val="minor"/>
      </rPr>
      <t>2H UDA 7</t>
    </r>
  </si>
  <si>
    <t>TOTALE H</t>
  </si>
  <si>
    <t xml:space="preserve">sospensione SEDE SEGGIO </t>
  </si>
  <si>
    <r>
      <rPr>
        <b/>
        <sz val="12"/>
        <color theme="1"/>
        <rFont val="Calibri"/>
        <family val="2"/>
        <scheme val="minor"/>
      </rPr>
      <t>UDA 8</t>
    </r>
    <r>
      <rPr>
        <sz val="12"/>
        <color theme="1"/>
        <rFont val="Calibri"/>
        <family val="2"/>
        <scheme val="minor"/>
      </rPr>
      <t xml:space="preserve"> + 3H UDA 9</t>
    </r>
  </si>
  <si>
    <t>UDA 10 + 2H CONSOLIDAMENTO</t>
  </si>
  <si>
    <t>33 ORE</t>
  </si>
  <si>
    <t>ORE</t>
  </si>
  <si>
    <t>VERIFICHE DA PATTO FORMATIVO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</si>
</sst>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[$-410]dddd&quot;, &quot;mmmm&quot; &quot;dd&quot;, &quot;yyyy"/>
  </numFmts>
  <fonts count="6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rgb="FFFF0000"/>
      <name val="Calibri"/>
      <family val="2"/>
    </font>
    <font>
      <b/>
      <i/>
      <sz val="14"/>
      <color rgb="FFFF0000"/>
      <name val="Calibri"/>
      <family val="2"/>
    </font>
    <font>
      <b/>
      <i/>
      <sz val="16"/>
      <color rgb="FF000000"/>
      <name val="Calibri"/>
      <family val="2"/>
    </font>
    <font>
      <b/>
      <i/>
      <sz val="11"/>
      <color rgb="FF000000"/>
      <name val="Calibri"/>
      <family val="2"/>
    </font>
    <font>
      <b/>
      <i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i/>
      <sz val="12"/>
      <color rgb="FFFF0000"/>
      <name val="Calibri"/>
      <family val="2"/>
    </font>
    <font>
      <b/>
      <i/>
      <sz val="14"/>
      <color rgb="FFC00000"/>
      <name val="Calibri"/>
      <family val="2"/>
    </font>
    <font>
      <b/>
      <sz val="14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2"/>
      <color rgb="FF000000"/>
      <name val="Calibri"/>
      <family val="2"/>
    </font>
    <font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i/>
      <sz val="12"/>
      <color rgb="FFC00000"/>
      <name val="Calibri"/>
      <family val="2"/>
    </font>
    <font>
      <b/>
      <sz val="16"/>
      <color rgb="FFC00000"/>
      <name val="Calibri"/>
      <family val="2"/>
    </font>
    <font>
      <b/>
      <sz val="12"/>
      <color rgb="FF000000"/>
      <name val="Calibri"/>
      <family val="2"/>
    </font>
    <font>
      <sz val="11"/>
      <color rgb="FFFF0000"/>
      <name val="Calibri"/>
      <family val="2"/>
    </font>
    <font>
      <b/>
      <sz val="18"/>
      <color rgb="FFFF0000"/>
      <name val="Calibri"/>
      <family val="2"/>
    </font>
    <font>
      <sz val="12"/>
      <color rgb="FFFF0000"/>
      <name val="Calibri"/>
      <family val="2"/>
    </font>
    <font>
      <sz val="16"/>
      <color rgb="FFFF0000"/>
      <name val="Calibri"/>
      <family val="2"/>
    </font>
    <font>
      <b/>
      <i/>
      <sz val="16"/>
      <color theme="0"/>
      <name val="Calibri"/>
      <family val="2"/>
    </font>
    <font>
      <b/>
      <i/>
      <sz val="18"/>
      <color theme="0"/>
      <name val="Calibri"/>
      <family val="2"/>
    </font>
    <font>
      <b/>
      <i/>
      <sz val="14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4"/>
      <color rgb="FFC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i/>
      <sz val="18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i/>
      <sz val="9"/>
      <color theme="0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CCFFCC"/>
      </patternFill>
    </fill>
    <fill>
      <patternFill patternType="solid">
        <fgColor theme="4" tint="0.59999389629810485"/>
        <bgColor rgb="FFFFFF00"/>
      </patternFill>
    </fill>
    <fill>
      <patternFill patternType="solid">
        <fgColor rgb="FFCC3399"/>
        <bgColor rgb="FFEDEDED"/>
      </patternFill>
    </fill>
    <fill>
      <patternFill patternType="solid">
        <fgColor rgb="FFCC3399"/>
        <bgColor rgb="FFF2F2F2"/>
      </patternFill>
    </fill>
    <fill>
      <patternFill patternType="solid">
        <fgColor rgb="FFCC3399"/>
        <bgColor rgb="FFDDEBF7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5" fillId="2" borderId="3" xfId="0" applyFont="1" applyFill="1" applyBorder="1" applyAlignment="1">
      <alignment horizontal="center"/>
    </xf>
    <xf numFmtId="0" fontId="7" fillId="4" borderId="7" xfId="0" applyFont="1" applyFill="1" applyBorder="1"/>
    <xf numFmtId="0" fontId="5" fillId="5" borderId="8" xfId="0" applyFont="1" applyFill="1" applyBorder="1"/>
    <xf numFmtId="164" fontId="5" fillId="5" borderId="8" xfId="0" applyNumberFormat="1" applyFont="1" applyFill="1" applyBorder="1"/>
    <xf numFmtId="0" fontId="6" fillId="5" borderId="8" xfId="0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0" borderId="8" xfId="0" applyBorder="1"/>
    <xf numFmtId="0" fontId="7" fillId="5" borderId="9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5" borderId="12" xfId="0" applyFont="1" applyFill="1" applyBorder="1"/>
    <xf numFmtId="0" fontId="9" fillId="6" borderId="11" xfId="0" applyFont="1" applyFill="1" applyBorder="1" applyAlignment="1"/>
    <xf numFmtId="0" fontId="3" fillId="6" borderId="12" xfId="0" applyFont="1" applyFill="1" applyBorder="1" applyAlignment="1"/>
    <xf numFmtId="0" fontId="10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11" fillId="6" borderId="12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13" fillId="5" borderId="8" xfId="0" applyFont="1" applyFill="1" applyBorder="1"/>
    <xf numFmtId="0" fontId="14" fillId="5" borderId="8" xfId="0" applyFont="1" applyFill="1" applyBorder="1"/>
    <xf numFmtId="0" fontId="0" fillId="5" borderId="9" xfId="0" applyFill="1" applyBorder="1"/>
    <xf numFmtId="0" fontId="7" fillId="5" borderId="15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3" fillId="5" borderId="8" xfId="0" applyFont="1" applyFill="1" applyBorder="1" applyAlignment="1">
      <alignment wrapText="1"/>
    </xf>
    <xf numFmtId="0" fontId="15" fillId="0" borderId="0" xfId="0" applyFont="1" applyAlignment="1">
      <alignment horizontal="center"/>
    </xf>
    <xf numFmtId="0" fontId="0" fillId="5" borderId="8" xfId="0" applyFill="1" applyBorder="1"/>
    <xf numFmtId="0" fontId="15" fillId="5" borderId="8" xfId="0" applyFont="1" applyFill="1" applyBorder="1" applyAlignment="1">
      <alignment horizontal="center"/>
    </xf>
    <xf numFmtId="0" fontId="0" fillId="5" borderId="8" xfId="0" applyFont="1" applyFill="1" applyBorder="1"/>
    <xf numFmtId="0" fontId="0" fillId="5" borderId="8" xfId="0" applyFill="1" applyBorder="1" applyAlignment="1"/>
    <xf numFmtId="16" fontId="16" fillId="5" borderId="8" xfId="0" applyNumberFormat="1" applyFont="1" applyFill="1" applyBorder="1" applyAlignment="1">
      <alignment wrapText="1"/>
    </xf>
    <xf numFmtId="0" fontId="0" fillId="0" borderId="15" xfId="0" applyBorder="1"/>
    <xf numFmtId="0" fontId="12" fillId="2" borderId="17" xfId="0" applyFont="1" applyFill="1" applyBorder="1" applyAlignment="1">
      <alignment horizontal="center"/>
    </xf>
    <xf numFmtId="0" fontId="12" fillId="5" borderId="9" xfId="0" applyFont="1" applyFill="1" applyBorder="1"/>
    <xf numFmtId="0" fontId="6" fillId="5" borderId="8" xfId="0" applyFont="1" applyFill="1" applyBorder="1"/>
    <xf numFmtId="0" fontId="8" fillId="5" borderId="8" xfId="0" applyFont="1" applyFill="1" applyBorder="1"/>
    <xf numFmtId="0" fontId="17" fillId="5" borderId="19" xfId="0" applyFont="1" applyFill="1" applyBorder="1" applyAlignment="1">
      <alignment horizontal="center"/>
    </xf>
    <xf numFmtId="0" fontId="0" fillId="5" borderId="0" xfId="0" applyFill="1"/>
    <xf numFmtId="0" fontId="0" fillId="5" borderId="15" xfId="0" applyFill="1" applyBorder="1"/>
    <xf numFmtId="0" fontId="17" fillId="5" borderId="15" xfId="0" applyFont="1" applyFill="1" applyBorder="1" applyAlignment="1">
      <alignment horizontal="center"/>
    </xf>
    <xf numFmtId="0" fontId="5" fillId="5" borderId="15" xfId="0" applyFont="1" applyFill="1" applyBorder="1"/>
    <xf numFmtId="0" fontId="18" fillId="5" borderId="15" xfId="0" applyFont="1" applyFill="1" applyBorder="1" applyAlignment="1">
      <alignment horizontal="center"/>
    </xf>
    <xf numFmtId="0" fontId="19" fillId="6" borderId="14" xfId="0" applyFont="1" applyFill="1" applyBorder="1"/>
    <xf numFmtId="0" fontId="4" fillId="6" borderId="14" xfId="0" applyFont="1" applyFill="1" applyBorder="1"/>
    <xf numFmtId="165" fontId="3" fillId="6" borderId="14" xfId="0" applyNumberFormat="1" applyFont="1" applyFill="1" applyBorder="1"/>
    <xf numFmtId="0" fontId="20" fillId="12" borderId="14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/>
    </xf>
    <xf numFmtId="0" fontId="21" fillId="6" borderId="14" xfId="0" applyFont="1" applyFill="1" applyBorder="1" applyAlignment="1"/>
    <xf numFmtId="0" fontId="22" fillId="6" borderId="8" xfId="0" applyFont="1" applyFill="1" applyBorder="1" applyAlignment="1">
      <alignment horizontal="center"/>
    </xf>
    <xf numFmtId="0" fontId="23" fillId="13" borderId="1" xfId="0" applyFont="1" applyFill="1" applyBorder="1" applyAlignment="1">
      <alignment horizontal="center"/>
    </xf>
    <xf numFmtId="0" fontId="23" fillId="14" borderId="2" xfId="0" applyFont="1" applyFill="1" applyBorder="1" applyAlignment="1">
      <alignment horizontal="center" shrinkToFit="1"/>
    </xf>
    <xf numFmtId="0" fontId="23" fillId="13" borderId="3" xfId="0" applyFont="1" applyFill="1" applyBorder="1" applyAlignment="1">
      <alignment horizontal="center"/>
    </xf>
    <xf numFmtId="0" fontId="25" fillId="13" borderId="3" xfId="0" applyFont="1" applyFill="1" applyBorder="1" applyAlignment="1">
      <alignment horizontal="center" wrapText="1"/>
    </xf>
    <xf numFmtId="0" fontId="23" fillId="15" borderId="3" xfId="0" applyFont="1" applyFill="1" applyBorder="1" applyAlignment="1">
      <alignment horizontal="center"/>
    </xf>
    <xf numFmtId="0" fontId="23" fillId="13" borderId="5" xfId="0" applyFont="1" applyFill="1" applyBorder="1" applyAlignment="1">
      <alignment horizontal="center"/>
    </xf>
    <xf numFmtId="0" fontId="26" fillId="5" borderId="9" xfId="0" applyFont="1" applyFill="1" applyBorder="1"/>
    <xf numFmtId="0" fontId="2" fillId="5" borderId="8" xfId="0" applyFont="1" applyFill="1" applyBorder="1"/>
    <xf numFmtId="0" fontId="15" fillId="5" borderId="19" xfId="0" applyFont="1" applyFill="1" applyBorder="1" applyAlignment="1">
      <alignment horizontal="center"/>
    </xf>
    <xf numFmtId="0" fontId="2" fillId="5" borderId="9" xfId="0" applyFont="1" applyFill="1" applyBorder="1"/>
    <xf numFmtId="0" fontId="2" fillId="5" borderId="18" xfId="0" applyFont="1" applyFill="1" applyBorder="1"/>
    <xf numFmtId="0" fontId="2" fillId="5" borderId="13" xfId="0" applyFont="1" applyFill="1" applyBorder="1"/>
    <xf numFmtId="164" fontId="5" fillId="5" borderId="9" xfId="0" applyNumberFormat="1" applyFont="1" applyFill="1" applyBorder="1"/>
    <xf numFmtId="0" fontId="0" fillId="5" borderId="19" xfId="0" applyFill="1" applyBorder="1"/>
    <xf numFmtId="0" fontId="0" fillId="0" borderId="19" xfId="0" applyBorder="1"/>
    <xf numFmtId="0" fontId="15" fillId="0" borderId="15" xfId="0" applyFont="1" applyBorder="1" applyAlignment="1">
      <alignment horizontal="center"/>
    </xf>
    <xf numFmtId="0" fontId="2" fillId="5" borderId="15" xfId="0" applyFont="1" applyFill="1" applyBorder="1"/>
    <xf numFmtId="0" fontId="0" fillId="5" borderId="15" xfId="0" applyFill="1" applyBorder="1" applyAlignment="1"/>
    <xf numFmtId="9" fontId="20" fillId="6" borderId="8" xfId="0" applyNumberFormat="1" applyFont="1" applyFill="1" applyBorder="1" applyAlignment="1">
      <alignment horizontal="center"/>
    </xf>
    <xf numFmtId="0" fontId="27" fillId="16" borderId="23" xfId="0" applyFont="1" applyFill="1" applyBorder="1" applyAlignment="1">
      <alignment horizontal="center"/>
    </xf>
    <xf numFmtId="0" fontId="27" fillId="17" borderId="24" xfId="0" applyFont="1" applyFill="1" applyBorder="1" applyAlignment="1">
      <alignment horizontal="center" shrinkToFit="1"/>
    </xf>
    <xf numFmtId="0" fontId="27" fillId="16" borderId="26" xfId="0" applyFont="1" applyFill="1" applyBorder="1" applyAlignment="1">
      <alignment horizontal="center"/>
    </xf>
    <xf numFmtId="0" fontId="29" fillId="16" borderId="26" xfId="0" applyFont="1" applyFill="1" applyBorder="1" applyAlignment="1">
      <alignment horizontal="center" wrapText="1"/>
    </xf>
    <xf numFmtId="0" fontId="29" fillId="16" borderId="25" xfId="0" applyFont="1" applyFill="1" applyBorder="1" applyAlignment="1">
      <alignment horizontal="center"/>
    </xf>
    <xf numFmtId="0" fontId="30" fillId="18" borderId="26" xfId="0" applyFont="1" applyFill="1" applyBorder="1" applyAlignment="1">
      <alignment horizontal="center"/>
    </xf>
    <xf numFmtId="0" fontId="27" fillId="16" borderId="27" xfId="0" applyFont="1" applyFill="1" applyBorder="1" applyAlignment="1">
      <alignment horizontal="center"/>
    </xf>
    <xf numFmtId="0" fontId="32" fillId="20" borderId="29" xfId="0" applyFont="1" applyFill="1" applyBorder="1"/>
    <xf numFmtId="0" fontId="30" fillId="10" borderId="15" xfId="0" applyFont="1" applyFill="1" applyBorder="1"/>
    <xf numFmtId="164" fontId="30" fillId="10" borderId="15" xfId="0" applyNumberFormat="1" applyFont="1" applyFill="1" applyBorder="1"/>
    <xf numFmtId="0" fontId="31" fillId="10" borderId="15" xfId="0" applyFont="1" applyFill="1" applyBorder="1" applyAlignment="1">
      <alignment horizontal="center"/>
    </xf>
    <xf numFmtId="0" fontId="32" fillId="10" borderId="15" xfId="0" applyFont="1" applyFill="1" applyBorder="1" applyAlignment="1">
      <alignment horizontal="center"/>
    </xf>
    <xf numFmtId="0" fontId="0" fillId="0" borderId="15" xfId="0" applyFont="1" applyBorder="1"/>
    <xf numFmtId="0" fontId="32" fillId="10" borderId="20" xfId="0" applyFont="1" applyFill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34" fillId="8" borderId="33" xfId="0" applyFont="1" applyFill="1" applyBorder="1" applyAlignment="1"/>
    <xf numFmtId="0" fontId="27" fillId="8" borderId="15" xfId="0" applyFont="1" applyFill="1" applyBorder="1" applyAlignment="1"/>
    <xf numFmtId="0" fontId="35" fillId="8" borderId="15" xfId="0" applyFont="1" applyFill="1" applyBorder="1" applyAlignment="1">
      <alignment horizontal="center"/>
    </xf>
    <xf numFmtId="0" fontId="29" fillId="8" borderId="15" xfId="0" applyFont="1" applyFill="1" applyBorder="1" applyAlignment="1">
      <alignment horizontal="center"/>
    </xf>
    <xf numFmtId="0" fontId="36" fillId="8" borderId="15" xfId="0" applyFont="1" applyFill="1" applyBorder="1" applyAlignment="1">
      <alignment horizontal="center"/>
    </xf>
    <xf numFmtId="0" fontId="29" fillId="8" borderId="20" xfId="0" applyFont="1" applyFill="1" applyBorder="1" applyAlignment="1">
      <alignment horizontal="center"/>
    </xf>
    <xf numFmtId="9" fontId="2" fillId="18" borderId="15" xfId="0" applyNumberFormat="1" applyFont="1" applyFill="1" applyBorder="1" applyAlignment="1">
      <alignment horizontal="center"/>
    </xf>
    <xf numFmtId="0" fontId="33" fillId="8" borderId="30" xfId="0" applyFont="1" applyFill="1" applyBorder="1" applyAlignment="1">
      <alignment horizontal="center"/>
    </xf>
    <xf numFmtId="0" fontId="37" fillId="10" borderId="33" xfId="0" applyFont="1" applyFill="1" applyBorder="1"/>
    <xf numFmtId="0" fontId="38" fillId="0" borderId="15" xfId="0" applyFont="1" applyBorder="1"/>
    <xf numFmtId="0" fontId="2" fillId="18" borderId="15" xfId="0" applyFont="1" applyFill="1" applyBorder="1" applyAlignment="1">
      <alignment horizontal="center"/>
    </xf>
    <xf numFmtId="0" fontId="39" fillId="10" borderId="20" xfId="0" applyFont="1" applyFill="1" applyBorder="1" applyAlignment="1">
      <alignment horizontal="center"/>
    </xf>
    <xf numFmtId="0" fontId="37" fillId="21" borderId="33" xfId="0" applyFont="1" applyFill="1" applyBorder="1" applyAlignment="1">
      <alignment wrapText="1"/>
    </xf>
    <xf numFmtId="0" fontId="0" fillId="10" borderId="15" xfId="0" applyFont="1" applyFill="1" applyBorder="1"/>
    <xf numFmtId="0" fontId="2" fillId="10" borderId="15" xfId="0" applyFont="1" applyFill="1" applyBorder="1"/>
    <xf numFmtId="0" fontId="37" fillId="21" borderId="33" xfId="0" applyFont="1" applyFill="1" applyBorder="1"/>
    <xf numFmtId="0" fontId="37" fillId="22" borderId="33" xfId="0" applyFont="1" applyFill="1" applyBorder="1"/>
    <xf numFmtId="0" fontId="32" fillId="22" borderId="29" xfId="0" applyFont="1" applyFill="1" applyBorder="1"/>
    <xf numFmtId="0" fontId="38" fillId="22" borderId="15" xfId="0" applyFont="1" applyFill="1" applyBorder="1"/>
    <xf numFmtId="0" fontId="30" fillId="22" borderId="15" xfId="0" applyFont="1" applyFill="1" applyBorder="1"/>
    <xf numFmtId="164" fontId="30" fillId="22" borderId="15" xfId="0" applyNumberFormat="1" applyFont="1" applyFill="1" applyBorder="1"/>
    <xf numFmtId="0" fontId="39" fillId="22" borderId="20" xfId="0" applyFont="1" applyFill="1" applyBorder="1" applyAlignment="1">
      <alignment horizontal="center"/>
    </xf>
    <xf numFmtId="0" fontId="2" fillId="22" borderId="15" xfId="0" applyFont="1" applyFill="1" applyBorder="1" applyAlignment="1">
      <alignment horizontal="center"/>
    </xf>
    <xf numFmtId="0" fontId="33" fillId="22" borderId="30" xfId="0" applyFont="1" applyFill="1" applyBorder="1" applyAlignment="1">
      <alignment horizontal="center"/>
    </xf>
    <xf numFmtId="0" fontId="37" fillId="8" borderId="33" xfId="0" applyFont="1" applyFill="1" applyBorder="1"/>
    <xf numFmtId="0" fontId="32" fillId="8" borderId="29" xfId="0" applyFont="1" applyFill="1" applyBorder="1"/>
    <xf numFmtId="0" fontId="38" fillId="8" borderId="15" xfId="0" applyFont="1" applyFill="1" applyBorder="1"/>
    <xf numFmtId="0" fontId="30" fillId="8" borderId="15" xfId="0" applyFont="1" applyFill="1" applyBorder="1"/>
    <xf numFmtId="164" fontId="30" fillId="8" borderId="15" xfId="0" applyNumberFormat="1" applyFont="1" applyFill="1" applyBorder="1"/>
    <xf numFmtId="0" fontId="31" fillId="8" borderId="15" xfId="0" applyFont="1" applyFill="1" applyBorder="1" applyAlignment="1">
      <alignment horizontal="center"/>
    </xf>
    <xf numFmtId="0" fontId="32" fillId="8" borderId="15" xfId="0" applyFont="1" applyFill="1" applyBorder="1" applyAlignment="1">
      <alignment horizontal="center"/>
    </xf>
    <xf numFmtId="0" fontId="0" fillId="8" borderId="15" xfId="0" applyFont="1" applyFill="1" applyBorder="1"/>
    <xf numFmtId="0" fontId="39" fillId="8" borderId="20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38" fillId="0" borderId="0" xfId="0" applyFont="1" applyBorder="1"/>
    <xf numFmtId="0" fontId="40" fillId="10" borderId="15" xfId="0" applyFont="1" applyFill="1" applyBorder="1" applyAlignment="1">
      <alignment horizontal="center"/>
    </xf>
    <xf numFmtId="0" fontId="41" fillId="10" borderId="15" xfId="0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" fillId="0" borderId="15" xfId="0" applyFont="1" applyBorder="1"/>
    <xf numFmtId="0" fontId="42" fillId="10" borderId="20" xfId="0" applyFont="1" applyFill="1" applyBorder="1" applyAlignment="1">
      <alignment horizontal="center"/>
    </xf>
    <xf numFmtId="164" fontId="30" fillId="21" borderId="15" xfId="0" applyNumberFormat="1" applyFont="1" applyFill="1" applyBorder="1"/>
    <xf numFmtId="0" fontId="31" fillId="0" borderId="15" xfId="0" applyFont="1" applyFill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5" xfId="0" applyFont="1" applyFill="1" applyBorder="1"/>
    <xf numFmtId="0" fontId="39" fillId="0" borderId="2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43" fillId="10" borderId="15" xfId="0" applyFont="1" applyFill="1" applyBorder="1" applyAlignment="1">
      <alignment horizontal="center"/>
    </xf>
    <xf numFmtId="0" fontId="0" fillId="0" borderId="34" xfId="0" applyFont="1" applyFill="1" applyBorder="1"/>
    <xf numFmtId="0" fontId="44" fillId="8" borderId="15" xfId="0" applyFont="1" applyFill="1" applyBorder="1"/>
    <xf numFmtId="0" fontId="0" fillId="0" borderId="0" xfId="0" applyBorder="1"/>
    <xf numFmtId="0" fontId="45" fillId="0" borderId="15" xfId="0" applyFont="1" applyBorder="1"/>
    <xf numFmtId="0" fontId="46" fillId="0" borderId="15" xfId="0" applyFont="1" applyBorder="1"/>
    <xf numFmtId="0" fontId="39" fillId="0" borderId="0" xfId="0" applyFont="1" applyAlignment="1">
      <alignment horizontal="center"/>
    </xf>
    <xf numFmtId="0" fontId="37" fillId="8" borderId="28" xfId="0" applyFont="1" applyFill="1" applyBorder="1"/>
    <xf numFmtId="0" fontId="43" fillId="8" borderId="15" xfId="0" applyFont="1" applyFill="1" applyBorder="1" applyAlignment="1">
      <alignment horizontal="center"/>
    </xf>
    <xf numFmtId="0" fontId="39" fillId="8" borderId="15" xfId="0" applyFont="1" applyFill="1" applyBorder="1" applyAlignment="1">
      <alignment horizontal="center"/>
    </xf>
    <xf numFmtId="0" fontId="39" fillId="8" borderId="15" xfId="0" applyFont="1" applyFill="1" applyBorder="1"/>
    <xf numFmtId="0" fontId="0" fillId="8" borderId="15" xfId="0" applyFill="1" applyBorder="1"/>
    <xf numFmtId="16" fontId="47" fillId="21" borderId="28" xfId="0" applyNumberFormat="1" applyFont="1" applyFill="1" applyBorder="1" applyAlignment="1">
      <alignment wrapText="1"/>
    </xf>
    <xf numFmtId="0" fontId="32" fillId="21" borderId="29" xfId="0" applyFont="1" applyFill="1" applyBorder="1"/>
    <xf numFmtId="0" fontId="38" fillId="10" borderId="0" xfId="0" applyFont="1" applyFill="1" applyBorder="1"/>
    <xf numFmtId="0" fontId="37" fillId="10" borderId="28" xfId="0" applyFont="1" applyFill="1" applyBorder="1"/>
    <xf numFmtId="0" fontId="43" fillId="0" borderId="15" xfId="0" applyFont="1" applyFill="1" applyBorder="1" applyAlignment="1">
      <alignment horizontal="center"/>
    </xf>
    <xf numFmtId="0" fontId="39" fillId="10" borderId="15" xfId="0" applyFont="1" applyFill="1" applyBorder="1" applyAlignment="1">
      <alignment horizontal="center"/>
    </xf>
    <xf numFmtId="0" fontId="0" fillId="0" borderId="34" xfId="0" applyFill="1" applyBorder="1"/>
    <xf numFmtId="0" fontId="32" fillId="20" borderId="36" xfId="0" applyFont="1" applyFill="1" applyBorder="1"/>
    <xf numFmtId="0" fontId="30" fillId="10" borderId="19" xfId="0" applyFont="1" applyFill="1" applyBorder="1"/>
    <xf numFmtId="164" fontId="30" fillId="10" borderId="19" xfId="0" applyNumberFormat="1" applyFont="1" applyFill="1" applyBorder="1"/>
    <xf numFmtId="0" fontId="43" fillId="10" borderId="19" xfId="0" applyFont="1" applyFill="1" applyBorder="1" applyAlignment="1">
      <alignment horizontal="center"/>
    </xf>
    <xf numFmtId="0" fontId="42" fillId="10" borderId="15" xfId="0" applyFont="1" applyFill="1" applyBorder="1" applyAlignment="1">
      <alignment horizontal="center"/>
    </xf>
    <xf numFmtId="0" fontId="2" fillId="18" borderId="19" xfId="0" applyFont="1" applyFill="1" applyBorder="1" applyAlignment="1">
      <alignment horizontal="center"/>
    </xf>
    <xf numFmtId="0" fontId="33" fillId="0" borderId="39" xfId="0" applyFont="1" applyBorder="1" applyAlignment="1">
      <alignment horizontal="center"/>
    </xf>
    <xf numFmtId="164" fontId="30" fillId="16" borderId="15" xfId="0" applyNumberFormat="1" applyFont="1" applyFill="1" applyBorder="1"/>
    <xf numFmtId="0" fontId="49" fillId="16" borderId="15" xfId="0" applyFont="1" applyFill="1" applyBorder="1" applyAlignment="1">
      <alignment horizontal="center"/>
    </xf>
    <xf numFmtId="0" fontId="39" fillId="23" borderId="15" xfId="0" applyFont="1" applyFill="1" applyBorder="1" applyAlignment="1">
      <alignment horizontal="center"/>
    </xf>
    <xf numFmtId="0" fontId="0" fillId="23" borderId="15" xfId="0" applyFill="1" applyBorder="1"/>
    <xf numFmtId="9" fontId="2" fillId="23" borderId="15" xfId="0" applyNumberFormat="1" applyFont="1" applyFill="1" applyBorder="1" applyAlignment="1">
      <alignment horizontal="center"/>
    </xf>
    <xf numFmtId="0" fontId="33" fillId="23" borderId="15" xfId="0" applyFont="1" applyFill="1" applyBorder="1" applyAlignment="1">
      <alignment horizontal="center"/>
    </xf>
    <xf numFmtId="0" fontId="31" fillId="8" borderId="33" xfId="0" applyFont="1" applyFill="1" applyBorder="1"/>
    <xf numFmtId="0" fontId="32" fillId="8" borderId="15" xfId="0" applyFont="1" applyFill="1" applyBorder="1"/>
    <xf numFmtId="0" fontId="33" fillId="8" borderId="38" xfId="0" applyFont="1" applyFill="1" applyBorder="1"/>
    <xf numFmtId="0" fontId="38" fillId="8" borderId="22" xfId="0" applyFont="1" applyFill="1" applyBorder="1"/>
    <xf numFmtId="164" fontId="30" fillId="8" borderId="22" xfId="0" applyNumberFormat="1" applyFont="1" applyFill="1" applyBorder="1"/>
    <xf numFmtId="0" fontId="50" fillId="8" borderId="22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8" fillId="8" borderId="22" xfId="0" applyFont="1" applyFill="1" applyBorder="1" applyAlignment="1">
      <alignment horizontal="center"/>
    </xf>
    <xf numFmtId="0" fontId="38" fillId="0" borderId="40" xfId="0" applyFont="1" applyBorder="1"/>
    <xf numFmtId="0" fontId="32" fillId="20" borderId="15" xfId="0" applyFont="1" applyFill="1" applyBorder="1"/>
    <xf numFmtId="0" fontId="33" fillId="0" borderId="29" xfId="0" applyFont="1" applyBorder="1"/>
    <xf numFmtId="0" fontId="50" fillId="0" borderId="15" xfId="0" applyFont="1" applyBorder="1" applyAlignment="1">
      <alignment horizontal="center"/>
    </xf>
    <xf numFmtId="0" fontId="2" fillId="0" borderId="15" xfId="0" applyFont="1" applyFill="1" applyBorder="1"/>
    <xf numFmtId="0" fontId="39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0" fillId="0" borderId="40" xfId="0" applyBorder="1"/>
    <xf numFmtId="0" fontId="33" fillId="0" borderId="15" xfId="0" applyFont="1" applyBorder="1"/>
    <xf numFmtId="164" fontId="30" fillId="0" borderId="15" xfId="0" applyNumberFormat="1" applyFont="1" applyFill="1" applyBorder="1"/>
    <xf numFmtId="0" fontId="51" fillId="0" borderId="15" xfId="0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/>
    </xf>
    <xf numFmtId="0" fontId="30" fillId="10" borderId="29" xfId="0" applyFont="1" applyFill="1" applyBorder="1"/>
    <xf numFmtId="0" fontId="32" fillId="20" borderId="19" xfId="0" applyFont="1" applyFill="1" applyBorder="1"/>
    <xf numFmtId="0" fontId="30" fillId="10" borderId="36" xfId="0" applyFont="1" applyFill="1" applyBorder="1"/>
    <xf numFmtId="164" fontId="30" fillId="0" borderId="19" xfId="0" applyNumberFormat="1" applyFont="1" applyFill="1" applyBorder="1"/>
    <xf numFmtId="0" fontId="50" fillId="0" borderId="19" xfId="0" applyFont="1" applyFill="1" applyBorder="1" applyAlignment="1">
      <alignment horizontal="center"/>
    </xf>
    <xf numFmtId="0" fontId="51" fillId="0" borderId="19" xfId="0" applyFont="1" applyFill="1" applyBorder="1" applyAlignment="1"/>
    <xf numFmtId="0" fontId="52" fillId="0" borderId="19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0" fontId="53" fillId="0" borderId="15" xfId="0" applyFont="1" applyBorder="1"/>
    <xf numFmtId="0" fontId="54" fillId="8" borderId="15" xfId="0" applyFont="1" applyFill="1" applyBorder="1" applyAlignment="1">
      <alignment horizontal="center"/>
    </xf>
    <xf numFmtId="10" fontId="39" fillId="8" borderId="15" xfId="0" applyNumberFormat="1" applyFont="1" applyFill="1" applyBorder="1" applyAlignment="1">
      <alignment horizontal="center"/>
    </xf>
    <xf numFmtId="0" fontId="38" fillId="8" borderId="19" xfId="0" applyFont="1" applyFill="1" applyBorder="1" applyAlignment="1">
      <alignment horizontal="center"/>
    </xf>
    <xf numFmtId="0" fontId="0" fillId="10" borderId="15" xfId="0" applyFill="1" applyBorder="1"/>
    <xf numFmtId="0" fontId="32" fillId="24" borderId="15" xfId="0" applyFont="1" applyFill="1" applyBorder="1"/>
    <xf numFmtId="0" fontId="33" fillId="24" borderId="38" xfId="0" applyFont="1" applyFill="1" applyBorder="1"/>
    <xf numFmtId="0" fontId="38" fillId="24" borderId="22" xfId="0" applyFont="1" applyFill="1" applyBorder="1"/>
    <xf numFmtId="0" fontId="55" fillId="10" borderId="15" xfId="0" applyFont="1" applyFill="1" applyBorder="1" applyAlignment="1">
      <alignment horizontal="center"/>
    </xf>
    <xf numFmtId="0" fontId="50" fillId="10" borderId="15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left"/>
    </xf>
    <xf numFmtId="0" fontId="56" fillId="10" borderId="15" xfId="0" applyFont="1" applyFill="1" applyBorder="1" applyAlignment="1">
      <alignment horizontal="center"/>
    </xf>
    <xf numFmtId="0" fontId="0" fillId="10" borderId="15" xfId="0" applyFont="1" applyFill="1" applyBorder="1" applyAlignment="1">
      <alignment horizontal="left"/>
    </xf>
    <xf numFmtId="0" fontId="0" fillId="10" borderId="0" xfId="0" applyFill="1"/>
    <xf numFmtId="0" fontId="2" fillId="10" borderId="15" xfId="0" applyFont="1" applyFill="1" applyBorder="1" applyAlignment="1">
      <alignment horizontal="left" wrapText="1"/>
    </xf>
    <xf numFmtId="9" fontId="52" fillId="0" borderId="19" xfId="0" applyNumberFormat="1" applyFont="1" applyFill="1" applyBorder="1" applyAlignment="1">
      <alignment horizontal="center"/>
    </xf>
    <xf numFmtId="0" fontId="1" fillId="8" borderId="15" xfId="0" applyFont="1" applyFill="1" applyBorder="1"/>
    <xf numFmtId="0" fontId="29" fillId="8" borderId="15" xfId="0" applyFont="1" applyFill="1" applyBorder="1"/>
    <xf numFmtId="164" fontId="27" fillId="8" borderId="15" xfId="0" applyNumberFormat="1" applyFont="1" applyFill="1" applyBorder="1"/>
    <xf numFmtId="0" fontId="57" fillId="8" borderId="15" xfId="0" applyFont="1" applyFill="1" applyBorder="1" applyAlignment="1"/>
    <xf numFmtId="0" fontId="58" fillId="8" borderId="15" xfId="0" applyFont="1" applyFill="1" applyBorder="1" applyAlignment="1">
      <alignment horizontal="center"/>
    </xf>
    <xf numFmtId="0" fontId="39" fillId="18" borderId="15" xfId="0" applyFont="1" applyFill="1" applyBorder="1"/>
    <xf numFmtId="9" fontId="12" fillId="9" borderId="8" xfId="0" applyNumberFormat="1" applyFont="1" applyFill="1" applyBorder="1" applyAlignment="1">
      <alignment horizontal="center"/>
    </xf>
    <xf numFmtId="0" fontId="59" fillId="13" borderId="4" xfId="0" applyFont="1" applyFill="1" applyBorder="1" applyAlignment="1">
      <alignment horizontal="center" wrapText="1"/>
    </xf>
    <xf numFmtId="0" fontId="2" fillId="5" borderId="15" xfId="0" applyFont="1" applyFill="1" applyBorder="1" applyAlignment="1">
      <alignment horizontal="left"/>
    </xf>
    <xf numFmtId="0" fontId="5" fillId="5" borderId="15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24" fillId="13" borderId="3" xfId="0" applyFont="1" applyFill="1" applyBorder="1" applyAlignment="1">
      <alignment horizontal="center" shrinkToFit="1"/>
    </xf>
    <xf numFmtId="0" fontId="6" fillId="3" borderId="6" xfId="0" applyFont="1" applyFill="1" applyBorder="1" applyAlignment="1">
      <alignment horizontal="center" textRotation="90" wrapText="1"/>
    </xf>
    <xf numFmtId="0" fontId="3" fillId="11" borderId="8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7" borderId="21" xfId="0" applyFont="1" applyFill="1" applyBorder="1" applyAlignment="1">
      <alignment horizontal="center"/>
    </xf>
    <xf numFmtId="0" fontId="15" fillId="2" borderId="9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27" fillId="19" borderId="20" xfId="0" applyFont="1" applyFill="1" applyBorder="1" applyAlignment="1">
      <alignment horizontal="center"/>
    </xf>
    <xf numFmtId="0" fontId="27" fillId="19" borderId="29" xfId="0" applyFont="1" applyFill="1" applyBorder="1" applyAlignment="1">
      <alignment horizontal="center"/>
    </xf>
    <xf numFmtId="0" fontId="28" fillId="16" borderId="25" xfId="0" applyFont="1" applyFill="1" applyBorder="1" applyAlignment="1">
      <alignment horizontal="center" shrinkToFit="1"/>
    </xf>
    <xf numFmtId="0" fontId="28" fillId="16" borderId="24" xfId="0" applyFont="1" applyFill="1" applyBorder="1" applyAlignment="1">
      <alignment horizontal="center" shrinkToFit="1"/>
    </xf>
    <xf numFmtId="0" fontId="31" fillId="19" borderId="28" xfId="0" applyFont="1" applyFill="1" applyBorder="1" applyAlignment="1">
      <alignment horizontal="center" textRotation="90" wrapText="1"/>
    </xf>
    <xf numFmtId="0" fontId="31" fillId="19" borderId="31" xfId="0" applyFont="1" applyFill="1" applyBorder="1" applyAlignment="1">
      <alignment horizontal="center" textRotation="90" wrapText="1"/>
    </xf>
    <xf numFmtId="0" fontId="31" fillId="19" borderId="32" xfId="0" applyFont="1" applyFill="1" applyBorder="1" applyAlignment="1">
      <alignment horizontal="center" textRotation="90" wrapText="1"/>
    </xf>
    <xf numFmtId="0" fontId="31" fillId="8" borderId="35" xfId="0" applyFont="1" applyFill="1" applyBorder="1" applyAlignment="1">
      <alignment horizontal="center" wrapText="1"/>
    </xf>
    <xf numFmtId="0" fontId="31" fillId="8" borderId="36" xfId="0" applyFont="1" applyFill="1" applyBorder="1" applyAlignment="1">
      <alignment horizontal="center" wrapText="1"/>
    </xf>
    <xf numFmtId="0" fontId="31" fillId="8" borderId="37" xfId="0" applyFont="1" applyFill="1" applyBorder="1" applyAlignment="1">
      <alignment horizontal="center" wrapText="1"/>
    </xf>
    <xf numFmtId="0" fontId="31" fillId="8" borderId="38" xfId="0" applyFont="1" applyFill="1" applyBorder="1" applyAlignment="1">
      <alignment horizontal="center" wrapText="1"/>
    </xf>
    <xf numFmtId="0" fontId="35" fillId="16" borderId="20" xfId="0" applyFont="1" applyFill="1" applyBorder="1" applyAlignment="1">
      <alignment horizontal="left"/>
    </xf>
    <xf numFmtId="0" fontId="35" fillId="16" borderId="29" xfId="0" applyFont="1" applyFill="1" applyBorder="1" applyAlignment="1">
      <alignment horizontal="left"/>
    </xf>
    <xf numFmtId="0" fontId="48" fillId="19" borderId="29" xfId="0" applyFont="1" applyFill="1" applyBorder="1" applyAlignment="1">
      <alignment horizontal="center"/>
    </xf>
    <xf numFmtId="0" fontId="48" fillId="19" borderId="15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workbookViewId="0">
      <selection sqref="A1:K54"/>
    </sheetView>
  </sheetViews>
  <sheetFormatPr defaultRowHeight="18" x14ac:dyDescent="0.35"/>
  <cols>
    <col min="1" max="1" width="22.88671875" customWidth="1"/>
    <col min="2" max="2" width="17.109375" customWidth="1"/>
    <col min="3" max="3" width="7.77734375" customWidth="1"/>
    <col min="4" max="4" width="7.33203125" customWidth="1"/>
    <col min="5" max="5" width="41.77734375" customWidth="1"/>
    <col min="6" max="6" width="16.6640625" customWidth="1"/>
    <col min="7" max="7" width="6.109375" style="25" customWidth="1"/>
    <col min="8" max="8" width="24.44140625" customWidth="1"/>
    <col min="9" max="9" width="14.6640625" customWidth="1"/>
    <col min="10" max="10" width="10.33203125" customWidth="1"/>
    <col min="11" max="11" width="8.77734375" customWidth="1"/>
  </cols>
  <sheetData>
    <row r="1" spans="1:11" ht="40.5" customHeight="1" thickBot="1" x14ac:dyDescent="0.5">
      <c r="A1" s="49" t="s">
        <v>38</v>
      </c>
      <c r="B1" s="50" t="s">
        <v>1</v>
      </c>
      <c r="C1" s="218" t="s">
        <v>2</v>
      </c>
      <c r="D1" s="218"/>
      <c r="E1" s="51" t="s">
        <v>3</v>
      </c>
      <c r="F1" s="51" t="s">
        <v>4</v>
      </c>
      <c r="G1" s="52" t="s">
        <v>5</v>
      </c>
      <c r="H1" s="51" t="s">
        <v>6</v>
      </c>
      <c r="I1" s="214" t="s">
        <v>88</v>
      </c>
      <c r="J1" s="53" t="s">
        <v>8</v>
      </c>
      <c r="K1" s="54" t="s">
        <v>9</v>
      </c>
    </row>
    <row r="2" spans="1:11" ht="21.6" thickBot="1" x14ac:dyDescent="0.45">
      <c r="A2" s="219" t="s">
        <v>10</v>
      </c>
      <c r="B2" s="2" t="s">
        <v>39</v>
      </c>
      <c r="C2" s="3">
        <v>4</v>
      </c>
      <c r="D2" s="3"/>
      <c r="E2" s="4">
        <v>44872</v>
      </c>
      <c r="F2" s="5">
        <v>4</v>
      </c>
      <c r="G2" s="6"/>
      <c r="H2" s="7" t="s">
        <v>11</v>
      </c>
      <c r="I2" s="8"/>
      <c r="J2" s="1"/>
      <c r="K2" s="9"/>
    </row>
    <row r="3" spans="1:11" ht="21.6" thickBot="1" x14ac:dyDescent="0.45">
      <c r="A3" s="219"/>
      <c r="B3" s="2" t="s">
        <v>39</v>
      </c>
      <c r="C3" s="3">
        <v>4</v>
      </c>
      <c r="D3" s="3"/>
      <c r="E3" s="4">
        <v>44873</v>
      </c>
      <c r="F3" s="5">
        <v>4</v>
      </c>
      <c r="G3" s="6"/>
      <c r="H3" s="7" t="s">
        <v>11</v>
      </c>
      <c r="I3" s="8"/>
      <c r="J3" s="1"/>
      <c r="K3" s="9"/>
    </row>
    <row r="4" spans="1:11" ht="21.6" thickBot="1" x14ac:dyDescent="0.45">
      <c r="A4" s="219"/>
      <c r="B4" s="2" t="s">
        <v>39</v>
      </c>
      <c r="C4" s="3">
        <v>4</v>
      </c>
      <c r="D4" s="3"/>
      <c r="E4" s="4">
        <v>44874</v>
      </c>
      <c r="F4" s="5">
        <v>4</v>
      </c>
      <c r="G4" s="6"/>
      <c r="H4" s="7" t="s">
        <v>11</v>
      </c>
      <c r="I4" s="8"/>
      <c r="J4" s="1"/>
      <c r="K4" s="9"/>
    </row>
    <row r="5" spans="1:11" ht="21.6" thickBot="1" x14ac:dyDescent="0.45">
      <c r="A5" s="219"/>
      <c r="B5" s="2" t="s">
        <v>39</v>
      </c>
      <c r="C5" s="3">
        <v>4</v>
      </c>
      <c r="D5" s="3"/>
      <c r="E5" s="4">
        <v>44875</v>
      </c>
      <c r="F5" s="5">
        <v>4</v>
      </c>
      <c r="G5" s="6"/>
      <c r="H5" s="7" t="s">
        <v>11</v>
      </c>
      <c r="I5" s="8"/>
      <c r="J5" s="1"/>
      <c r="K5" s="9"/>
    </row>
    <row r="6" spans="1:11" ht="21" x14ac:dyDescent="0.4">
      <c r="A6" s="219"/>
      <c r="B6" s="2" t="s">
        <v>39</v>
      </c>
      <c r="C6" s="3">
        <v>4</v>
      </c>
      <c r="D6" s="3"/>
      <c r="E6" s="4">
        <v>44876</v>
      </c>
      <c r="F6" s="5">
        <v>4</v>
      </c>
      <c r="G6" s="6"/>
      <c r="H6" s="7" t="s">
        <v>11</v>
      </c>
      <c r="I6" s="8"/>
      <c r="J6" s="1"/>
      <c r="K6" s="9"/>
    </row>
    <row r="7" spans="1:11" ht="21" x14ac:dyDescent="0.4">
      <c r="A7" s="11"/>
      <c r="B7" s="11"/>
      <c r="C7" s="12">
        <f>SUM(C2:C6)</f>
        <v>20</v>
      </c>
      <c r="D7" s="12"/>
      <c r="E7" s="12"/>
      <c r="F7" s="13">
        <f>SUM(F2:F6)</f>
        <v>20</v>
      </c>
      <c r="G7" s="14" t="s">
        <v>12</v>
      </c>
      <c r="H7" s="15" t="s">
        <v>13</v>
      </c>
      <c r="I7" s="16" t="s">
        <v>14</v>
      </c>
      <c r="J7" s="213">
        <v>0.1</v>
      </c>
      <c r="K7" s="17"/>
    </row>
    <row r="8" spans="1:11" ht="21" x14ac:dyDescent="0.4">
      <c r="A8" s="18"/>
      <c r="B8" s="2" t="s">
        <v>39</v>
      </c>
      <c r="C8" s="3">
        <v>4</v>
      </c>
      <c r="D8" s="19"/>
      <c r="E8" s="4">
        <v>44886</v>
      </c>
      <c r="F8" s="3">
        <v>4</v>
      </c>
      <c r="G8" s="6"/>
      <c r="H8" s="20" t="s">
        <v>15</v>
      </c>
      <c r="I8" s="21"/>
      <c r="J8" s="22">
        <f>26/200*100</f>
        <v>13</v>
      </c>
      <c r="K8" s="9">
        <v>24</v>
      </c>
    </row>
    <row r="9" spans="1:11" ht="21" x14ac:dyDescent="0.4">
      <c r="A9" s="18"/>
      <c r="B9" s="2" t="s">
        <v>39</v>
      </c>
      <c r="C9" s="3">
        <v>4</v>
      </c>
      <c r="D9" s="19"/>
      <c r="E9" s="4">
        <v>44887</v>
      </c>
      <c r="F9" s="3">
        <v>4</v>
      </c>
      <c r="G9" s="6"/>
      <c r="H9" s="20" t="s">
        <v>15</v>
      </c>
      <c r="I9" s="23"/>
      <c r="J9" s="22">
        <f>30/200*100</f>
        <v>15</v>
      </c>
      <c r="K9" s="9">
        <f>K8+F9</f>
        <v>28</v>
      </c>
    </row>
    <row r="10" spans="1:11" ht="21" x14ac:dyDescent="0.4">
      <c r="A10" s="24"/>
      <c r="B10" s="2" t="s">
        <v>39</v>
      </c>
      <c r="C10" s="3">
        <v>4</v>
      </c>
      <c r="D10" s="3"/>
      <c r="E10" s="4">
        <v>44888</v>
      </c>
      <c r="F10" s="3">
        <v>4</v>
      </c>
      <c r="G10" s="6" t="s">
        <v>16</v>
      </c>
      <c r="H10" s="56" t="s">
        <v>41</v>
      </c>
      <c r="I10" s="23" t="s">
        <v>17</v>
      </c>
      <c r="J10" s="22">
        <f>33/200*100</f>
        <v>16.5</v>
      </c>
      <c r="K10" s="9">
        <f t="shared" ref="K10:K32" si="0">K9+F10</f>
        <v>32</v>
      </c>
    </row>
    <row r="11" spans="1:11" ht="21" x14ac:dyDescent="0.4">
      <c r="A11" s="18"/>
      <c r="B11" s="2" t="s">
        <v>39</v>
      </c>
      <c r="C11" s="3">
        <v>4</v>
      </c>
      <c r="D11" s="3"/>
      <c r="E11" s="4">
        <v>44889</v>
      </c>
      <c r="F11" s="3">
        <v>4</v>
      </c>
      <c r="G11" s="6"/>
      <c r="H11" s="26" t="s">
        <v>18</v>
      </c>
      <c r="I11" s="27"/>
      <c r="J11" s="22">
        <f>17/200*100</f>
        <v>8.5</v>
      </c>
      <c r="K11" s="9">
        <f t="shared" si="0"/>
        <v>36</v>
      </c>
    </row>
    <row r="12" spans="1:11" ht="21" x14ac:dyDescent="0.4">
      <c r="A12" s="18"/>
      <c r="B12" s="2" t="s">
        <v>39</v>
      </c>
      <c r="C12" s="3">
        <v>4</v>
      </c>
      <c r="D12" s="3"/>
      <c r="E12" s="4">
        <v>44890</v>
      </c>
      <c r="F12" s="3">
        <v>4</v>
      </c>
      <c r="G12" s="6" t="s">
        <v>16</v>
      </c>
      <c r="H12" s="56" t="s">
        <v>18</v>
      </c>
      <c r="I12" s="27" t="s">
        <v>17</v>
      </c>
      <c r="J12" s="22">
        <f t="shared" ref="J12:J15" si="1">28/200*100</f>
        <v>14.000000000000002</v>
      </c>
      <c r="K12" s="9">
        <f t="shared" si="0"/>
        <v>40</v>
      </c>
    </row>
    <row r="13" spans="1:11" ht="21" x14ac:dyDescent="0.4">
      <c r="A13" s="18"/>
      <c r="B13" s="2" t="s">
        <v>39</v>
      </c>
      <c r="C13" s="3">
        <v>4</v>
      </c>
      <c r="D13" s="19"/>
      <c r="E13" s="4">
        <v>44893</v>
      </c>
      <c r="F13" s="3">
        <v>4</v>
      </c>
      <c r="G13" s="6"/>
      <c r="H13" s="26" t="s">
        <v>19</v>
      </c>
      <c r="I13" s="27"/>
      <c r="J13" s="22">
        <f t="shared" si="1"/>
        <v>14.000000000000002</v>
      </c>
      <c r="K13" s="9">
        <f t="shared" si="0"/>
        <v>44</v>
      </c>
    </row>
    <row r="14" spans="1:11" ht="21" x14ac:dyDescent="0.4">
      <c r="A14" s="18"/>
      <c r="B14" s="2" t="s">
        <v>39</v>
      </c>
      <c r="C14" s="3">
        <v>4</v>
      </c>
      <c r="D14" s="3"/>
      <c r="E14" s="4">
        <v>44894</v>
      </c>
      <c r="F14" s="3">
        <v>4</v>
      </c>
      <c r="G14" s="6"/>
      <c r="H14" s="26" t="s">
        <v>19</v>
      </c>
      <c r="I14" s="27"/>
      <c r="J14" s="22">
        <f t="shared" si="1"/>
        <v>14.000000000000002</v>
      </c>
      <c r="K14" s="9">
        <f t="shared" si="0"/>
        <v>48</v>
      </c>
    </row>
    <row r="15" spans="1:11" ht="21" x14ac:dyDescent="0.4">
      <c r="A15" s="18"/>
      <c r="B15" s="2" t="s">
        <v>39</v>
      </c>
      <c r="C15" s="3">
        <v>4</v>
      </c>
      <c r="D15" s="3"/>
      <c r="E15" s="4">
        <v>44895</v>
      </c>
      <c r="F15" s="3">
        <v>4</v>
      </c>
      <c r="G15" s="6" t="s">
        <v>16</v>
      </c>
      <c r="H15" s="56" t="s">
        <v>20</v>
      </c>
      <c r="I15" s="27" t="s">
        <v>17</v>
      </c>
      <c r="J15" s="22">
        <f t="shared" si="1"/>
        <v>14.000000000000002</v>
      </c>
      <c r="K15" s="9">
        <f t="shared" si="0"/>
        <v>52</v>
      </c>
    </row>
    <row r="16" spans="1:11" ht="21" x14ac:dyDescent="0.4">
      <c r="A16" s="18"/>
      <c r="B16" s="2" t="s">
        <v>39</v>
      </c>
      <c r="C16" s="3">
        <v>4</v>
      </c>
      <c r="D16" s="3"/>
      <c r="E16" s="4">
        <v>44896</v>
      </c>
      <c r="F16" s="3">
        <v>4</v>
      </c>
      <c r="G16" s="6"/>
      <c r="H16" s="26" t="s">
        <v>21</v>
      </c>
      <c r="I16" s="27"/>
      <c r="J16" s="22">
        <f t="shared" ref="J16:J53" si="2">K16/200*100</f>
        <v>28.000000000000004</v>
      </c>
      <c r="K16" s="9">
        <f t="shared" si="0"/>
        <v>56</v>
      </c>
    </row>
    <row r="17" spans="1:11" ht="21" x14ac:dyDescent="0.4">
      <c r="A17" s="18"/>
      <c r="B17" s="2" t="s">
        <v>39</v>
      </c>
      <c r="C17" s="3">
        <v>4</v>
      </c>
      <c r="D17" s="19"/>
      <c r="E17" s="4">
        <v>44897</v>
      </c>
      <c r="F17" s="3">
        <v>4</v>
      </c>
      <c r="G17" s="6" t="s">
        <v>16</v>
      </c>
      <c r="H17" s="56" t="s">
        <v>21</v>
      </c>
      <c r="I17" s="27" t="s">
        <v>17</v>
      </c>
      <c r="J17" s="22">
        <f t="shared" si="2"/>
        <v>30</v>
      </c>
      <c r="K17" s="9">
        <f t="shared" si="0"/>
        <v>60</v>
      </c>
    </row>
    <row r="18" spans="1:11" ht="21" x14ac:dyDescent="0.4">
      <c r="A18" s="18"/>
      <c r="B18" s="2" t="s">
        <v>39</v>
      </c>
      <c r="C18" s="3">
        <v>4</v>
      </c>
      <c r="D18" s="19"/>
      <c r="E18" s="4">
        <v>44900</v>
      </c>
      <c r="F18" s="3">
        <v>4</v>
      </c>
      <c r="H18" s="26" t="s">
        <v>23</v>
      </c>
      <c r="I18" s="27"/>
      <c r="J18" s="22">
        <f t="shared" si="2"/>
        <v>32</v>
      </c>
      <c r="K18" s="9">
        <f t="shared" si="0"/>
        <v>64</v>
      </c>
    </row>
    <row r="19" spans="1:11" ht="21" x14ac:dyDescent="0.4">
      <c r="A19" s="18"/>
      <c r="B19" s="2" t="s">
        <v>39</v>
      </c>
      <c r="C19" s="3">
        <v>4</v>
      </c>
      <c r="D19" s="3"/>
      <c r="E19" s="4">
        <v>44901</v>
      </c>
      <c r="F19" s="3">
        <v>4</v>
      </c>
      <c r="G19" s="6"/>
      <c r="H19" s="26" t="s">
        <v>22</v>
      </c>
      <c r="I19" s="27"/>
      <c r="J19" s="22">
        <f t="shared" si="2"/>
        <v>34</v>
      </c>
      <c r="K19" s="9">
        <f t="shared" si="0"/>
        <v>68</v>
      </c>
    </row>
    <row r="20" spans="1:11" ht="21" x14ac:dyDescent="0.4">
      <c r="A20" s="18"/>
      <c r="B20" s="2" t="s">
        <v>39</v>
      </c>
      <c r="C20" s="3">
        <v>4</v>
      </c>
      <c r="D20" s="3"/>
      <c r="E20" s="4">
        <v>44902</v>
      </c>
      <c r="F20" s="3">
        <v>4</v>
      </c>
      <c r="G20" s="6" t="s">
        <v>16</v>
      </c>
      <c r="H20" s="56" t="s">
        <v>42</v>
      </c>
      <c r="I20" s="27" t="s">
        <v>17</v>
      </c>
      <c r="J20" s="22">
        <f t="shared" si="2"/>
        <v>36</v>
      </c>
      <c r="K20" s="9">
        <f t="shared" si="0"/>
        <v>72</v>
      </c>
    </row>
    <row r="21" spans="1:11" ht="21" x14ac:dyDescent="0.4">
      <c r="A21" s="18"/>
      <c r="B21" s="2" t="s">
        <v>39</v>
      </c>
      <c r="C21" s="3">
        <v>4</v>
      </c>
      <c r="D21" s="3"/>
      <c r="E21" s="4">
        <v>44903</v>
      </c>
      <c r="F21" s="3">
        <v>4</v>
      </c>
      <c r="G21" s="6"/>
      <c r="H21" s="26" t="s">
        <v>24</v>
      </c>
      <c r="I21" s="27"/>
      <c r="J21" s="22">
        <f t="shared" si="2"/>
        <v>38</v>
      </c>
      <c r="K21" s="9">
        <f t="shared" si="0"/>
        <v>76</v>
      </c>
    </row>
    <row r="22" spans="1:11" ht="21" x14ac:dyDescent="0.4">
      <c r="A22" s="18"/>
      <c r="B22" s="2" t="s">
        <v>39</v>
      </c>
      <c r="C22" s="3">
        <v>4</v>
      </c>
      <c r="D22" s="19"/>
      <c r="E22" s="4">
        <v>44904</v>
      </c>
      <c r="F22" s="3">
        <v>4</v>
      </c>
      <c r="G22" s="6" t="s">
        <v>16</v>
      </c>
      <c r="H22" s="56" t="s">
        <v>43</v>
      </c>
      <c r="I22" s="36" t="s">
        <v>25</v>
      </c>
      <c r="J22" s="22">
        <f t="shared" si="2"/>
        <v>40</v>
      </c>
      <c r="K22" s="9">
        <f t="shared" si="0"/>
        <v>80</v>
      </c>
    </row>
    <row r="23" spans="1:11" ht="21" x14ac:dyDescent="0.4">
      <c r="A23" s="18"/>
      <c r="B23" s="2" t="s">
        <v>39</v>
      </c>
      <c r="C23" s="3">
        <v>4</v>
      </c>
      <c r="D23" s="3"/>
      <c r="E23" s="4">
        <v>44907</v>
      </c>
      <c r="F23" s="3">
        <v>4</v>
      </c>
      <c r="G23" s="6"/>
      <c r="H23" s="26" t="s">
        <v>26</v>
      </c>
      <c r="I23" s="27"/>
      <c r="J23" s="22">
        <f t="shared" si="2"/>
        <v>42</v>
      </c>
      <c r="K23" s="9">
        <f t="shared" si="0"/>
        <v>84</v>
      </c>
    </row>
    <row r="24" spans="1:11" ht="21" x14ac:dyDescent="0.4">
      <c r="A24" s="18"/>
      <c r="B24" s="2" t="s">
        <v>39</v>
      </c>
      <c r="C24" s="3">
        <v>4</v>
      </c>
      <c r="D24" s="3"/>
      <c r="E24" s="4">
        <v>44908</v>
      </c>
      <c r="F24" s="3">
        <v>4</v>
      </c>
      <c r="G24" s="6"/>
      <c r="H24" s="26" t="s">
        <v>26</v>
      </c>
      <c r="I24" s="26"/>
      <c r="J24" s="22">
        <f t="shared" si="2"/>
        <v>44</v>
      </c>
      <c r="K24" s="9">
        <f t="shared" si="0"/>
        <v>88</v>
      </c>
    </row>
    <row r="25" spans="1:11" ht="21" x14ac:dyDescent="0.4">
      <c r="A25" s="18"/>
      <c r="B25" s="2" t="s">
        <v>39</v>
      </c>
      <c r="C25" s="3">
        <v>4</v>
      </c>
      <c r="D25" s="19"/>
      <c r="E25" s="4">
        <v>44909</v>
      </c>
      <c r="F25" s="3">
        <v>4</v>
      </c>
      <c r="G25" s="6" t="s">
        <v>16</v>
      </c>
      <c r="H25" s="56" t="s">
        <v>27</v>
      </c>
      <c r="I25" s="27" t="s">
        <v>17</v>
      </c>
      <c r="J25" s="22">
        <f t="shared" si="2"/>
        <v>46</v>
      </c>
      <c r="K25" s="9">
        <f t="shared" si="0"/>
        <v>92</v>
      </c>
    </row>
    <row r="26" spans="1:11" ht="21" x14ac:dyDescent="0.4">
      <c r="A26" s="18"/>
      <c r="B26" s="2" t="s">
        <v>39</v>
      </c>
      <c r="C26" s="3">
        <v>4</v>
      </c>
      <c r="D26" s="19"/>
      <c r="E26" s="4">
        <v>44910</v>
      </c>
      <c r="F26" s="3">
        <v>4</v>
      </c>
      <c r="H26" s="28" t="s">
        <v>28</v>
      </c>
      <c r="I26" s="27"/>
      <c r="J26" s="22">
        <f t="shared" si="2"/>
        <v>48</v>
      </c>
      <c r="K26" s="9">
        <f t="shared" si="0"/>
        <v>96</v>
      </c>
    </row>
    <row r="27" spans="1:11" ht="21" x14ac:dyDescent="0.4">
      <c r="A27" s="18"/>
      <c r="B27" s="2" t="s">
        <v>39</v>
      </c>
      <c r="C27" s="3">
        <v>4</v>
      </c>
      <c r="D27" s="3"/>
      <c r="E27" s="4">
        <v>44911</v>
      </c>
      <c r="F27" s="3">
        <v>4</v>
      </c>
      <c r="G27" s="6" t="s">
        <v>16</v>
      </c>
      <c r="H27" s="56" t="s">
        <v>28</v>
      </c>
      <c r="I27" s="27" t="s">
        <v>17</v>
      </c>
      <c r="J27" s="22">
        <f t="shared" si="2"/>
        <v>50</v>
      </c>
      <c r="K27" s="9">
        <f t="shared" si="0"/>
        <v>100</v>
      </c>
    </row>
    <row r="28" spans="1:11" ht="21" x14ac:dyDescent="0.4">
      <c r="A28" s="18"/>
      <c r="B28" s="2" t="s">
        <v>39</v>
      </c>
      <c r="C28" s="3">
        <v>4</v>
      </c>
      <c r="D28" s="3"/>
      <c r="E28" s="4">
        <v>44914</v>
      </c>
      <c r="F28" s="3">
        <v>4</v>
      </c>
      <c r="H28" s="26" t="s">
        <v>29</v>
      </c>
      <c r="I28" s="27"/>
      <c r="J28" s="22">
        <f t="shared" si="2"/>
        <v>52</v>
      </c>
      <c r="K28" s="9">
        <f t="shared" si="0"/>
        <v>104</v>
      </c>
    </row>
    <row r="29" spans="1:11" ht="21" x14ac:dyDescent="0.4">
      <c r="A29" s="18"/>
      <c r="B29" s="2" t="s">
        <v>39</v>
      </c>
      <c r="C29" s="3">
        <v>4</v>
      </c>
      <c r="D29" s="3"/>
      <c r="E29" s="4">
        <v>44915</v>
      </c>
      <c r="F29" s="3">
        <v>4</v>
      </c>
      <c r="G29" s="6"/>
      <c r="H29" s="26" t="s">
        <v>29</v>
      </c>
      <c r="I29" s="27"/>
      <c r="J29" s="22">
        <f t="shared" si="2"/>
        <v>54</v>
      </c>
      <c r="K29" s="9">
        <f t="shared" si="0"/>
        <v>108</v>
      </c>
    </row>
    <row r="30" spans="1:11" ht="21" x14ac:dyDescent="0.4">
      <c r="A30" s="18"/>
      <c r="B30" s="2" t="s">
        <v>39</v>
      </c>
      <c r="C30" s="3">
        <v>4</v>
      </c>
      <c r="D30" s="19"/>
      <c r="E30" s="4">
        <v>44916</v>
      </c>
      <c r="F30" s="3">
        <v>4</v>
      </c>
      <c r="G30" s="6" t="s">
        <v>16</v>
      </c>
      <c r="H30" s="56" t="s">
        <v>45</v>
      </c>
      <c r="I30" s="36" t="s">
        <v>25</v>
      </c>
      <c r="J30" s="22">
        <f t="shared" si="2"/>
        <v>56.000000000000007</v>
      </c>
      <c r="K30" s="9">
        <f t="shared" si="0"/>
        <v>112</v>
      </c>
    </row>
    <row r="31" spans="1:11" ht="21" x14ac:dyDescent="0.4">
      <c r="A31" s="18"/>
      <c r="B31" s="2" t="s">
        <v>39</v>
      </c>
      <c r="C31" s="3">
        <v>4</v>
      </c>
      <c r="D31" s="19"/>
      <c r="E31" s="4">
        <v>44917</v>
      </c>
      <c r="F31" s="3">
        <v>4</v>
      </c>
      <c r="G31" s="6"/>
      <c r="H31" s="55" t="s">
        <v>44</v>
      </c>
      <c r="I31" s="31"/>
      <c r="J31" s="22">
        <f t="shared" si="2"/>
        <v>57.999999999999993</v>
      </c>
      <c r="K31" s="9">
        <f t="shared" si="0"/>
        <v>116</v>
      </c>
    </row>
    <row r="32" spans="1:11" ht="21" x14ac:dyDescent="0.4">
      <c r="A32" s="18"/>
      <c r="B32" s="2" t="s">
        <v>39</v>
      </c>
      <c r="C32" s="3">
        <v>4</v>
      </c>
      <c r="D32" s="3"/>
      <c r="E32" s="4">
        <v>44918</v>
      </c>
      <c r="F32" s="3">
        <v>4</v>
      </c>
      <c r="G32" s="6" t="s">
        <v>16</v>
      </c>
      <c r="H32" s="56" t="s">
        <v>30</v>
      </c>
      <c r="I32" s="36" t="s">
        <v>25</v>
      </c>
      <c r="J32" s="22">
        <f t="shared" si="2"/>
        <v>60</v>
      </c>
      <c r="K32" s="9">
        <f t="shared" si="0"/>
        <v>120</v>
      </c>
    </row>
    <row r="33" spans="1:11" ht="21" customHeight="1" x14ac:dyDescent="0.3">
      <c r="A33" s="221" t="s">
        <v>40</v>
      </c>
      <c r="B33" s="222"/>
      <c r="C33" s="222"/>
      <c r="D33" s="222"/>
      <c r="E33" s="222"/>
      <c r="F33" s="222"/>
      <c r="G33" s="222"/>
      <c r="H33" s="222"/>
      <c r="I33" s="222"/>
      <c r="J33" s="222"/>
      <c r="K33" s="223"/>
    </row>
    <row r="34" spans="1:11" ht="21" x14ac:dyDescent="0.4">
      <c r="A34" s="18"/>
      <c r="B34" s="2" t="s">
        <v>39</v>
      </c>
      <c r="C34" s="3">
        <v>4</v>
      </c>
      <c r="D34" s="3"/>
      <c r="E34" s="4">
        <v>44935</v>
      </c>
      <c r="F34" s="3">
        <v>4</v>
      </c>
      <c r="G34" s="27"/>
      <c r="H34" s="26" t="s">
        <v>46</v>
      </c>
      <c r="I34" s="27"/>
      <c r="J34" s="22">
        <f t="shared" si="2"/>
        <v>62</v>
      </c>
      <c r="K34" s="9">
        <f>K32+F34</f>
        <v>124</v>
      </c>
    </row>
    <row r="35" spans="1:11" ht="21" x14ac:dyDescent="0.4">
      <c r="A35" s="18"/>
      <c r="B35" s="2" t="s">
        <v>39</v>
      </c>
      <c r="C35" s="3">
        <v>4</v>
      </c>
      <c r="D35" s="3"/>
      <c r="E35" s="4">
        <v>44936</v>
      </c>
      <c r="F35" s="3">
        <v>4</v>
      </c>
      <c r="G35" s="6"/>
      <c r="H35" s="26" t="s">
        <v>32</v>
      </c>
      <c r="I35" s="27"/>
      <c r="J35" s="22">
        <f t="shared" si="2"/>
        <v>64</v>
      </c>
      <c r="K35" s="9">
        <f t="shared" ref="K35:K53" si="3">K34+F35</f>
        <v>128</v>
      </c>
    </row>
    <row r="36" spans="1:11" ht="21" x14ac:dyDescent="0.4">
      <c r="A36" s="18"/>
      <c r="B36" s="2" t="s">
        <v>39</v>
      </c>
      <c r="C36" s="3">
        <v>4</v>
      </c>
      <c r="D36" s="29"/>
      <c r="E36" s="4">
        <v>44937</v>
      </c>
      <c r="F36" s="3">
        <v>4</v>
      </c>
      <c r="G36" s="6" t="s">
        <v>31</v>
      </c>
      <c r="H36" s="56" t="s">
        <v>47</v>
      </c>
      <c r="I36" s="27" t="s">
        <v>17</v>
      </c>
      <c r="J36" s="22">
        <f t="shared" si="2"/>
        <v>66</v>
      </c>
      <c r="K36" s="9">
        <f t="shared" si="3"/>
        <v>132</v>
      </c>
    </row>
    <row r="37" spans="1:11" ht="21" x14ac:dyDescent="0.4">
      <c r="A37" s="18"/>
      <c r="B37" s="2" t="s">
        <v>39</v>
      </c>
      <c r="C37" s="3">
        <v>4</v>
      </c>
      <c r="D37" s="29"/>
      <c r="E37" s="4">
        <v>44938</v>
      </c>
      <c r="F37" s="3">
        <v>4</v>
      </c>
      <c r="H37" s="26" t="s">
        <v>18</v>
      </c>
      <c r="I37" s="27"/>
      <c r="J37" s="22">
        <f t="shared" si="2"/>
        <v>68</v>
      </c>
      <c r="K37" s="9">
        <f t="shared" si="3"/>
        <v>136</v>
      </c>
    </row>
    <row r="38" spans="1:11" ht="21" x14ac:dyDescent="0.4">
      <c r="A38" s="30"/>
      <c r="B38" s="2" t="s">
        <v>39</v>
      </c>
      <c r="C38" s="3">
        <v>4</v>
      </c>
      <c r="D38" s="29"/>
      <c r="E38" s="4">
        <v>44939</v>
      </c>
      <c r="F38" s="3">
        <v>4</v>
      </c>
      <c r="G38" s="27" t="s">
        <v>33</v>
      </c>
      <c r="H38" s="56" t="s">
        <v>48</v>
      </c>
      <c r="I38" s="27" t="s">
        <v>17</v>
      </c>
      <c r="J38" s="22">
        <f t="shared" si="2"/>
        <v>70</v>
      </c>
      <c r="K38" s="9">
        <f t="shared" si="3"/>
        <v>140</v>
      </c>
    </row>
    <row r="39" spans="1:11" ht="21" x14ac:dyDescent="0.4">
      <c r="A39" s="18"/>
      <c r="B39" s="2" t="s">
        <v>39</v>
      </c>
      <c r="C39" s="3">
        <v>4</v>
      </c>
      <c r="D39" s="3"/>
      <c r="E39" s="4">
        <v>44942</v>
      </c>
      <c r="F39" s="3">
        <v>4</v>
      </c>
      <c r="H39" s="20" t="s">
        <v>19</v>
      </c>
      <c r="I39" s="31"/>
      <c r="J39" s="22">
        <f t="shared" si="2"/>
        <v>72</v>
      </c>
      <c r="K39" s="9">
        <f t="shared" si="3"/>
        <v>144</v>
      </c>
    </row>
    <row r="40" spans="1:11" ht="21" x14ac:dyDescent="0.4">
      <c r="A40" s="18"/>
      <c r="B40" s="2" t="s">
        <v>39</v>
      </c>
      <c r="C40" s="3">
        <v>4</v>
      </c>
      <c r="D40" s="19"/>
      <c r="E40" s="4">
        <v>44943</v>
      </c>
      <c r="F40" s="3">
        <v>4</v>
      </c>
      <c r="G40" s="6" t="s">
        <v>33</v>
      </c>
      <c r="H40" s="58" t="s">
        <v>49</v>
      </c>
      <c r="I40" s="23" t="s">
        <v>17</v>
      </c>
      <c r="J40" s="22">
        <f t="shared" si="2"/>
        <v>74</v>
      </c>
      <c r="K40" s="9">
        <f t="shared" si="3"/>
        <v>148</v>
      </c>
    </row>
    <row r="41" spans="1:11" ht="21" x14ac:dyDescent="0.4">
      <c r="A41" s="18"/>
      <c r="B41" s="2" t="s">
        <v>39</v>
      </c>
      <c r="C41" s="3">
        <v>4</v>
      </c>
      <c r="D41" s="19"/>
      <c r="E41" s="4">
        <v>44944</v>
      </c>
      <c r="F41" s="3">
        <v>4</v>
      </c>
      <c r="G41" s="6"/>
      <c r="H41" s="20" t="s">
        <v>21</v>
      </c>
      <c r="I41" s="23"/>
      <c r="J41" s="22">
        <f t="shared" si="2"/>
        <v>76</v>
      </c>
      <c r="K41" s="9">
        <f t="shared" si="3"/>
        <v>152</v>
      </c>
    </row>
    <row r="42" spans="1:11" ht="21" x14ac:dyDescent="0.4">
      <c r="A42" s="18"/>
      <c r="B42" s="2" t="s">
        <v>39</v>
      </c>
      <c r="C42" s="3">
        <v>4</v>
      </c>
      <c r="D42" s="3"/>
      <c r="E42" s="4">
        <v>44945</v>
      </c>
      <c r="F42" s="3">
        <v>4</v>
      </c>
      <c r="G42" s="6" t="s">
        <v>33</v>
      </c>
      <c r="H42" s="58" t="s">
        <v>50</v>
      </c>
      <c r="I42" s="23" t="s">
        <v>17</v>
      </c>
      <c r="J42" s="22">
        <f t="shared" si="2"/>
        <v>78</v>
      </c>
      <c r="K42" s="9">
        <f t="shared" si="3"/>
        <v>156</v>
      </c>
    </row>
    <row r="43" spans="1:11" ht="21" x14ac:dyDescent="0.4">
      <c r="A43" s="18"/>
      <c r="B43" s="2" t="s">
        <v>39</v>
      </c>
      <c r="C43" s="3">
        <v>4</v>
      </c>
      <c r="D43" s="3"/>
      <c r="E43" s="4">
        <v>44946</v>
      </c>
      <c r="F43" s="3">
        <v>4</v>
      </c>
      <c r="G43" s="6"/>
      <c r="H43" s="20" t="s">
        <v>22</v>
      </c>
      <c r="I43" s="23"/>
      <c r="J43" s="22">
        <f t="shared" si="2"/>
        <v>80</v>
      </c>
      <c r="K43" s="9">
        <f t="shared" si="3"/>
        <v>160</v>
      </c>
    </row>
    <row r="44" spans="1:11" ht="21" x14ac:dyDescent="0.4">
      <c r="A44" s="18"/>
      <c r="B44" s="2" t="s">
        <v>39</v>
      </c>
      <c r="C44" s="3">
        <v>4</v>
      </c>
      <c r="D44" s="3"/>
      <c r="E44" s="4">
        <v>44949</v>
      </c>
      <c r="F44" s="3">
        <v>4</v>
      </c>
      <c r="G44" s="6" t="s">
        <v>33</v>
      </c>
      <c r="H44" s="59" t="s">
        <v>51</v>
      </c>
      <c r="I44" s="23" t="s">
        <v>17</v>
      </c>
      <c r="J44" s="32">
        <f t="shared" si="2"/>
        <v>82</v>
      </c>
      <c r="K44" s="9">
        <f t="shared" si="3"/>
        <v>164</v>
      </c>
    </row>
    <row r="45" spans="1:11" ht="21" x14ac:dyDescent="0.4">
      <c r="A45" s="29"/>
      <c r="B45" s="2" t="s">
        <v>39</v>
      </c>
      <c r="C45" s="3">
        <v>4</v>
      </c>
      <c r="D45" s="29"/>
      <c r="E45" s="4">
        <v>44950</v>
      </c>
      <c r="F45" s="3">
        <v>4</v>
      </c>
      <c r="G45" s="6"/>
      <c r="H45" s="33" t="s">
        <v>24</v>
      </c>
      <c r="I45" s="23"/>
      <c r="J45" s="32">
        <f t="shared" si="2"/>
        <v>84</v>
      </c>
      <c r="K45" s="9">
        <f t="shared" si="3"/>
        <v>168</v>
      </c>
    </row>
    <row r="46" spans="1:11" ht="21" x14ac:dyDescent="0.4">
      <c r="A46" s="34"/>
      <c r="B46" s="2" t="s">
        <v>39</v>
      </c>
      <c r="C46" s="3">
        <v>4</v>
      </c>
      <c r="D46" s="19"/>
      <c r="E46" s="4">
        <v>44951</v>
      </c>
      <c r="F46" s="3">
        <v>4</v>
      </c>
      <c r="G46" s="27" t="s">
        <v>35</v>
      </c>
      <c r="H46" s="58" t="s">
        <v>52</v>
      </c>
      <c r="I46" s="36" t="s">
        <v>25</v>
      </c>
      <c r="J46" s="32">
        <f t="shared" si="2"/>
        <v>86</v>
      </c>
      <c r="K46" s="9">
        <f t="shared" si="3"/>
        <v>172</v>
      </c>
    </row>
    <row r="47" spans="1:11" ht="21" x14ac:dyDescent="0.4">
      <c r="A47" s="19"/>
      <c r="B47" s="2" t="s">
        <v>39</v>
      </c>
      <c r="C47" s="3">
        <v>4</v>
      </c>
      <c r="D47" s="19"/>
      <c r="E47" s="4">
        <v>44952</v>
      </c>
      <c r="F47" s="3">
        <v>4</v>
      </c>
      <c r="G47" s="27" t="s">
        <v>53</v>
      </c>
      <c r="H47" s="60" t="s">
        <v>26</v>
      </c>
      <c r="I47" s="57" t="s">
        <v>17</v>
      </c>
      <c r="J47" s="32">
        <f t="shared" si="2"/>
        <v>88</v>
      </c>
      <c r="K47" s="9">
        <f t="shared" si="3"/>
        <v>176</v>
      </c>
    </row>
    <row r="48" spans="1:11" ht="21" x14ac:dyDescent="0.4">
      <c r="A48" s="26"/>
      <c r="B48" s="2" t="s">
        <v>39</v>
      </c>
      <c r="C48" s="3">
        <v>4</v>
      </c>
      <c r="D48" s="35"/>
      <c r="E48" s="4">
        <v>44953</v>
      </c>
      <c r="F48" s="10">
        <v>4</v>
      </c>
      <c r="H48" s="62" t="s">
        <v>28</v>
      </c>
      <c r="I48" s="63"/>
      <c r="J48" s="32">
        <f t="shared" si="2"/>
        <v>90</v>
      </c>
      <c r="K48" s="9">
        <f t="shared" si="3"/>
        <v>180</v>
      </c>
    </row>
    <row r="49" spans="1:11" ht="21" x14ac:dyDescent="0.4">
      <c r="A49" s="26"/>
      <c r="B49" s="2" t="s">
        <v>39</v>
      </c>
      <c r="C49" s="3">
        <v>4</v>
      </c>
      <c r="D49" s="3"/>
      <c r="E49" s="61">
        <v>44956</v>
      </c>
      <c r="F49" s="40">
        <v>4</v>
      </c>
      <c r="G49" s="21"/>
      <c r="H49" s="38" t="s">
        <v>28</v>
      </c>
      <c r="I49" s="31"/>
      <c r="J49" s="32">
        <f t="shared" si="2"/>
        <v>92</v>
      </c>
      <c r="K49" s="9">
        <f t="shared" si="3"/>
        <v>184</v>
      </c>
    </row>
    <row r="50" spans="1:11" ht="21" x14ac:dyDescent="0.4">
      <c r="A50" s="26"/>
      <c r="B50" s="2" t="s">
        <v>39</v>
      </c>
      <c r="C50" s="3">
        <v>4</v>
      </c>
      <c r="D50" s="3"/>
      <c r="E50" s="61">
        <v>44957</v>
      </c>
      <c r="F50" s="40">
        <v>4</v>
      </c>
      <c r="G50" s="64"/>
      <c r="H50" s="65" t="s">
        <v>36</v>
      </c>
      <c r="I50" s="23" t="s">
        <v>17</v>
      </c>
      <c r="J50" s="32">
        <f t="shared" si="2"/>
        <v>94</v>
      </c>
      <c r="K50" s="9">
        <f t="shared" si="3"/>
        <v>188</v>
      </c>
    </row>
    <row r="51" spans="1:11" ht="21" x14ac:dyDescent="0.4">
      <c r="A51" s="26"/>
      <c r="B51" s="2" t="s">
        <v>39</v>
      </c>
      <c r="C51" s="3">
        <v>4</v>
      </c>
      <c r="D51" s="29"/>
      <c r="E51" s="61">
        <v>44958</v>
      </c>
      <c r="F51" s="40">
        <v>4</v>
      </c>
      <c r="G51" s="23"/>
      <c r="H51" s="66" t="s">
        <v>29</v>
      </c>
      <c r="I51" s="23"/>
      <c r="J51" s="32">
        <f t="shared" si="2"/>
        <v>96</v>
      </c>
      <c r="K51" s="9">
        <f t="shared" si="3"/>
        <v>192</v>
      </c>
    </row>
    <row r="52" spans="1:11" s="37" customFormat="1" ht="21" x14ac:dyDescent="0.4">
      <c r="A52" s="26"/>
      <c r="B52" s="2" t="s">
        <v>39</v>
      </c>
      <c r="C52" s="3">
        <v>4</v>
      </c>
      <c r="D52" s="19"/>
      <c r="E52" s="61">
        <v>44959</v>
      </c>
      <c r="F52" s="40">
        <v>4</v>
      </c>
      <c r="G52" s="41" t="s">
        <v>35</v>
      </c>
      <c r="H52" s="215" t="s">
        <v>55</v>
      </c>
      <c r="I52" s="39" t="s">
        <v>25</v>
      </c>
      <c r="J52" s="32">
        <f t="shared" si="2"/>
        <v>98</v>
      </c>
      <c r="K52" s="9">
        <f t="shared" si="3"/>
        <v>196</v>
      </c>
    </row>
    <row r="53" spans="1:11" s="37" customFormat="1" ht="21" x14ac:dyDescent="0.4">
      <c r="A53" s="26"/>
      <c r="B53" s="2" t="s">
        <v>39</v>
      </c>
      <c r="C53" s="3">
        <v>4</v>
      </c>
      <c r="D53" s="19"/>
      <c r="E53" s="61">
        <v>44960</v>
      </c>
      <c r="F53" s="216">
        <v>4</v>
      </c>
      <c r="G53" s="217" t="s">
        <v>35</v>
      </c>
      <c r="H53" s="215" t="s">
        <v>30</v>
      </c>
      <c r="I53" s="39" t="s">
        <v>25</v>
      </c>
      <c r="J53" s="32">
        <f t="shared" si="2"/>
        <v>100</v>
      </c>
      <c r="K53" s="9">
        <f t="shared" si="3"/>
        <v>200</v>
      </c>
    </row>
    <row r="54" spans="1:11" ht="23.4" x14ac:dyDescent="0.45">
      <c r="A54" s="42"/>
      <c r="B54" s="43" t="s">
        <v>87</v>
      </c>
      <c r="C54" s="220">
        <f>SUM(C23:C53,C7:C22)</f>
        <v>200</v>
      </c>
      <c r="D54" s="220"/>
      <c r="E54" s="44" t="s">
        <v>87</v>
      </c>
      <c r="F54" s="45">
        <f>SUM(F7:F22,F23:F53)</f>
        <v>200</v>
      </c>
      <c r="G54" s="46"/>
      <c r="H54" s="47"/>
      <c r="I54" s="46"/>
      <c r="J54" s="67">
        <v>1</v>
      </c>
      <c r="K54" s="48"/>
    </row>
    <row r="56" spans="1:11" x14ac:dyDescent="0.35">
      <c r="A56" s="224" t="s">
        <v>56</v>
      </c>
      <c r="B56" s="225"/>
    </row>
  </sheetData>
  <mergeCells count="5">
    <mergeCell ref="C1:D1"/>
    <mergeCell ref="A2:A6"/>
    <mergeCell ref="C54:D54"/>
    <mergeCell ref="A33:K33"/>
    <mergeCell ref="A56:B5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opLeftCell="A49" workbookViewId="0">
      <selection sqref="A1:K59"/>
    </sheetView>
  </sheetViews>
  <sheetFormatPr defaultRowHeight="14.4" x14ac:dyDescent="0.3"/>
  <cols>
    <col min="1" max="1" width="22.88671875" customWidth="1"/>
    <col min="2" max="2" width="12.6640625" customWidth="1"/>
    <col min="3" max="3" width="7.77734375" customWidth="1"/>
    <col min="4" max="4" width="7.33203125" customWidth="1"/>
    <col min="5" max="5" width="37" customWidth="1"/>
    <col min="6" max="6" width="16.6640625" customWidth="1"/>
    <col min="7" max="7" width="6.109375" customWidth="1"/>
    <col min="8" max="8" width="20.44140625" customWidth="1"/>
    <col min="9" max="9" width="14.6640625" customWidth="1"/>
    <col min="10" max="10" width="10.33203125" customWidth="1"/>
  </cols>
  <sheetData>
    <row r="1" spans="1:11" ht="55.8" thickBot="1" x14ac:dyDescent="0.5">
      <c r="A1" s="68" t="s">
        <v>0</v>
      </c>
      <c r="B1" s="69" t="s">
        <v>1</v>
      </c>
      <c r="C1" s="229" t="s">
        <v>2</v>
      </c>
      <c r="D1" s="230"/>
      <c r="E1" s="70" t="s">
        <v>3</v>
      </c>
      <c r="F1" s="70" t="s">
        <v>4</v>
      </c>
      <c r="G1" s="71" t="s">
        <v>5</v>
      </c>
      <c r="H1" s="70" t="s">
        <v>6</v>
      </c>
      <c r="I1" s="72" t="s">
        <v>7</v>
      </c>
      <c r="J1" s="73" t="s">
        <v>8</v>
      </c>
      <c r="K1" s="74" t="s">
        <v>9</v>
      </c>
    </row>
    <row r="2" spans="1:11" ht="21.6" thickBot="1" x14ac:dyDescent="0.45">
      <c r="A2" s="231" t="s">
        <v>10</v>
      </c>
      <c r="B2" s="75" t="s">
        <v>57</v>
      </c>
      <c r="C2" s="76">
        <v>4</v>
      </c>
      <c r="D2" s="76"/>
      <c r="E2" s="77">
        <v>44655</v>
      </c>
      <c r="F2" s="78">
        <v>4</v>
      </c>
      <c r="G2" s="79"/>
      <c r="H2" s="80" t="s">
        <v>11</v>
      </c>
      <c r="I2" s="81"/>
      <c r="J2" s="73" t="s">
        <v>8</v>
      </c>
      <c r="K2" s="82"/>
    </row>
    <row r="3" spans="1:11" ht="21.6" thickBot="1" x14ac:dyDescent="0.45">
      <c r="A3" s="232"/>
      <c r="B3" s="75" t="s">
        <v>57</v>
      </c>
      <c r="C3" s="76">
        <v>4</v>
      </c>
      <c r="D3" s="76"/>
      <c r="E3" s="77">
        <v>44656</v>
      </c>
      <c r="F3" s="78">
        <v>4</v>
      </c>
      <c r="G3" s="79"/>
      <c r="H3" s="80" t="s">
        <v>11</v>
      </c>
      <c r="I3" s="81"/>
      <c r="J3" s="73" t="s">
        <v>8</v>
      </c>
      <c r="K3" s="82"/>
    </row>
    <row r="4" spans="1:11" ht="21.6" thickBot="1" x14ac:dyDescent="0.45">
      <c r="A4" s="232"/>
      <c r="B4" s="75" t="s">
        <v>58</v>
      </c>
      <c r="C4" s="76">
        <v>2</v>
      </c>
      <c r="D4" s="76">
        <v>2</v>
      </c>
      <c r="E4" s="77">
        <v>44657</v>
      </c>
      <c r="F4" s="78">
        <v>4</v>
      </c>
      <c r="G4" s="79"/>
      <c r="H4" s="80" t="s">
        <v>11</v>
      </c>
      <c r="I4" s="81"/>
      <c r="J4" s="73" t="s">
        <v>8</v>
      </c>
      <c r="K4" s="82"/>
    </row>
    <row r="5" spans="1:11" ht="21.6" thickBot="1" x14ac:dyDescent="0.45">
      <c r="A5" s="232"/>
      <c r="B5" s="75" t="s">
        <v>59</v>
      </c>
      <c r="C5" s="76"/>
      <c r="D5" s="76">
        <v>4</v>
      </c>
      <c r="E5" s="77">
        <v>44658</v>
      </c>
      <c r="F5" s="78">
        <v>4</v>
      </c>
      <c r="G5" s="79"/>
      <c r="H5" s="80" t="s">
        <v>11</v>
      </c>
      <c r="I5" s="81"/>
      <c r="J5" s="73" t="s">
        <v>8</v>
      </c>
      <c r="K5" s="82"/>
    </row>
    <row r="6" spans="1:11" ht="21" x14ac:dyDescent="0.4">
      <c r="A6" s="233"/>
      <c r="B6" s="75" t="s">
        <v>59</v>
      </c>
      <c r="C6" s="76"/>
      <c r="D6" s="76">
        <v>4</v>
      </c>
      <c r="E6" s="77">
        <v>44659</v>
      </c>
      <c r="F6" s="78">
        <v>4</v>
      </c>
      <c r="G6" s="79"/>
      <c r="H6" s="80" t="s">
        <v>11</v>
      </c>
      <c r="I6" s="81"/>
      <c r="J6" s="73" t="s">
        <v>8</v>
      </c>
      <c r="K6" s="82"/>
    </row>
    <row r="7" spans="1:11" ht="21" x14ac:dyDescent="0.4">
      <c r="A7" s="83"/>
      <c r="B7" s="83"/>
      <c r="C7" s="84"/>
      <c r="D7" s="84"/>
      <c r="E7" s="84"/>
      <c r="F7" s="85">
        <f>SUM(F2:F6)</f>
        <v>20</v>
      </c>
      <c r="G7" s="86" t="s">
        <v>12</v>
      </c>
      <c r="H7" s="87" t="s">
        <v>13</v>
      </c>
      <c r="I7" s="88" t="s">
        <v>14</v>
      </c>
      <c r="J7" s="89">
        <v>0.1</v>
      </c>
      <c r="K7" s="90"/>
    </row>
    <row r="8" spans="1:11" ht="21" x14ac:dyDescent="0.4">
      <c r="A8" s="91"/>
      <c r="B8" s="75" t="s">
        <v>57</v>
      </c>
      <c r="C8" s="76">
        <v>4</v>
      </c>
      <c r="D8" s="92"/>
      <c r="E8" s="77">
        <v>44662</v>
      </c>
      <c r="F8" s="78">
        <v>4</v>
      </c>
      <c r="G8" s="79"/>
      <c r="H8" s="80" t="s">
        <v>32</v>
      </c>
      <c r="I8" s="81"/>
      <c r="J8" s="93">
        <f>24/200*100</f>
        <v>12</v>
      </c>
      <c r="K8" s="82">
        <f>F7+F8</f>
        <v>24</v>
      </c>
    </row>
    <row r="9" spans="1:11" ht="21" x14ac:dyDescent="0.4">
      <c r="A9" s="91"/>
      <c r="B9" s="75" t="s">
        <v>57</v>
      </c>
      <c r="C9" s="76">
        <v>4</v>
      </c>
      <c r="D9" s="92"/>
      <c r="E9" s="77">
        <v>44663</v>
      </c>
      <c r="F9" s="78">
        <v>4</v>
      </c>
      <c r="G9" s="79"/>
      <c r="H9" s="80" t="s">
        <v>32</v>
      </c>
      <c r="I9" s="94"/>
      <c r="J9" s="93">
        <f>28/200*100</f>
        <v>14.000000000000002</v>
      </c>
      <c r="K9" s="82">
        <f t="shared" ref="K9:K46" si="0">K8+F9</f>
        <v>28</v>
      </c>
    </row>
    <row r="10" spans="1:11" ht="32.4" x14ac:dyDescent="0.4">
      <c r="A10" s="95" t="s">
        <v>60</v>
      </c>
      <c r="B10" s="75" t="s">
        <v>58</v>
      </c>
      <c r="C10" s="76">
        <v>2</v>
      </c>
      <c r="D10" s="76">
        <v>2</v>
      </c>
      <c r="E10" s="77">
        <v>44664</v>
      </c>
      <c r="F10" s="78">
        <v>4</v>
      </c>
      <c r="G10" s="79">
        <v>10</v>
      </c>
      <c r="H10" s="96" t="s">
        <v>61</v>
      </c>
      <c r="I10" s="94" t="s">
        <v>17</v>
      </c>
      <c r="J10" s="93">
        <f>K10/200*100</f>
        <v>16</v>
      </c>
      <c r="K10" s="82">
        <f t="shared" si="0"/>
        <v>32</v>
      </c>
    </row>
    <row r="11" spans="1:11" ht="21" x14ac:dyDescent="0.4">
      <c r="A11" s="91"/>
      <c r="B11" s="75" t="s">
        <v>58</v>
      </c>
      <c r="C11" s="76">
        <v>2</v>
      </c>
      <c r="D11" s="76">
        <v>2</v>
      </c>
      <c r="E11" s="77">
        <v>44671</v>
      </c>
      <c r="F11" s="78">
        <v>4</v>
      </c>
      <c r="G11" s="79"/>
      <c r="H11" s="96" t="s">
        <v>62</v>
      </c>
      <c r="I11" s="94"/>
      <c r="J11" s="93">
        <f>K11/200*100</f>
        <v>18</v>
      </c>
      <c r="K11" s="82">
        <f t="shared" si="0"/>
        <v>36</v>
      </c>
    </row>
    <row r="12" spans="1:11" ht="21" x14ac:dyDescent="0.4">
      <c r="A12" s="91"/>
      <c r="B12" s="75" t="s">
        <v>59</v>
      </c>
      <c r="C12" s="92"/>
      <c r="D12" s="76">
        <v>4</v>
      </c>
      <c r="E12" s="77">
        <v>44672</v>
      </c>
      <c r="F12" s="78">
        <v>4</v>
      </c>
      <c r="G12" s="79">
        <v>10</v>
      </c>
      <c r="H12" s="97" t="s">
        <v>18</v>
      </c>
      <c r="I12" s="94" t="s">
        <v>17</v>
      </c>
      <c r="J12" s="93">
        <f>K12/200*100</f>
        <v>20</v>
      </c>
      <c r="K12" s="82">
        <f t="shared" si="0"/>
        <v>40</v>
      </c>
    </row>
    <row r="13" spans="1:11" ht="21" x14ac:dyDescent="0.4">
      <c r="A13" s="91"/>
      <c r="B13" s="75" t="s">
        <v>59</v>
      </c>
      <c r="C13" s="92"/>
      <c r="D13" s="76">
        <v>4</v>
      </c>
      <c r="E13" s="77">
        <v>44673</v>
      </c>
      <c r="F13" s="78">
        <v>4</v>
      </c>
      <c r="G13" s="79"/>
      <c r="H13" s="96" t="s">
        <v>19</v>
      </c>
      <c r="I13" s="94"/>
      <c r="J13" s="93">
        <f>K13/200*100</f>
        <v>22</v>
      </c>
      <c r="K13" s="82">
        <f t="shared" si="0"/>
        <v>44</v>
      </c>
    </row>
    <row r="14" spans="1:11" ht="21" x14ac:dyDescent="0.4">
      <c r="A14" s="98" t="s">
        <v>63</v>
      </c>
      <c r="B14" s="75" t="s">
        <v>57</v>
      </c>
      <c r="C14" s="76">
        <v>4</v>
      </c>
      <c r="D14" s="92"/>
      <c r="E14" s="77">
        <v>44677</v>
      </c>
      <c r="F14" s="78">
        <v>4</v>
      </c>
      <c r="G14" s="79"/>
      <c r="H14" s="96" t="s">
        <v>19</v>
      </c>
      <c r="I14" s="94"/>
      <c r="J14" s="93">
        <f t="shared" ref="J14:J46" si="1">K14/200*100</f>
        <v>24</v>
      </c>
      <c r="K14" s="82">
        <f t="shared" si="0"/>
        <v>48</v>
      </c>
    </row>
    <row r="15" spans="1:11" ht="21" x14ac:dyDescent="0.4">
      <c r="A15" s="91"/>
      <c r="B15" s="75" t="s">
        <v>58</v>
      </c>
      <c r="C15" s="76">
        <v>2</v>
      </c>
      <c r="D15" s="76">
        <v>2</v>
      </c>
      <c r="E15" s="77">
        <v>44678</v>
      </c>
      <c r="F15" s="78">
        <v>4</v>
      </c>
      <c r="G15" s="79">
        <v>10</v>
      </c>
      <c r="H15" s="96" t="s">
        <v>64</v>
      </c>
      <c r="I15" s="94" t="s">
        <v>17</v>
      </c>
      <c r="J15" s="93">
        <f t="shared" si="1"/>
        <v>26</v>
      </c>
      <c r="K15" s="82">
        <f t="shared" si="0"/>
        <v>52</v>
      </c>
    </row>
    <row r="16" spans="1:11" ht="21" x14ac:dyDescent="0.4">
      <c r="A16" s="99" t="s">
        <v>65</v>
      </c>
      <c r="B16" s="100" t="s">
        <v>59</v>
      </c>
      <c r="C16" s="101"/>
      <c r="D16" s="102">
        <v>4</v>
      </c>
      <c r="E16" s="103">
        <v>44679</v>
      </c>
      <c r="F16" s="78">
        <v>4</v>
      </c>
      <c r="G16" s="79"/>
      <c r="H16" s="96" t="s">
        <v>21</v>
      </c>
      <c r="I16" s="104"/>
      <c r="J16" s="105">
        <f t="shared" si="1"/>
        <v>28.000000000000004</v>
      </c>
      <c r="K16" s="106">
        <f t="shared" si="0"/>
        <v>56</v>
      </c>
    </row>
    <row r="17" spans="1:11" ht="21" x14ac:dyDescent="0.4">
      <c r="A17" s="99" t="s">
        <v>65</v>
      </c>
      <c r="B17" s="100" t="s">
        <v>59</v>
      </c>
      <c r="C17" s="101"/>
      <c r="D17" s="102">
        <v>4</v>
      </c>
      <c r="E17" s="103">
        <v>44680</v>
      </c>
      <c r="F17" s="78">
        <v>4</v>
      </c>
      <c r="G17" s="79">
        <v>10</v>
      </c>
      <c r="H17" s="97" t="s">
        <v>21</v>
      </c>
      <c r="I17" s="104" t="s">
        <v>17</v>
      </c>
      <c r="J17" s="105">
        <f t="shared" si="1"/>
        <v>30</v>
      </c>
      <c r="K17" s="106">
        <f t="shared" si="0"/>
        <v>60</v>
      </c>
    </row>
    <row r="18" spans="1:11" ht="21" x14ac:dyDescent="0.4">
      <c r="A18" s="91"/>
      <c r="B18" s="75" t="s">
        <v>57</v>
      </c>
      <c r="C18" s="76">
        <v>4</v>
      </c>
      <c r="D18" s="92"/>
      <c r="E18" s="77">
        <v>44683</v>
      </c>
      <c r="F18" s="78">
        <v>4</v>
      </c>
      <c r="G18" s="79"/>
      <c r="H18" s="96" t="s">
        <v>22</v>
      </c>
      <c r="I18" s="94"/>
      <c r="J18" s="93">
        <f t="shared" si="1"/>
        <v>32</v>
      </c>
      <c r="K18" s="82">
        <f t="shared" si="0"/>
        <v>64</v>
      </c>
    </row>
    <row r="19" spans="1:11" ht="21" x14ac:dyDescent="0.4">
      <c r="A19" s="91"/>
      <c r="B19" s="75" t="s">
        <v>57</v>
      </c>
      <c r="C19" s="76">
        <v>4</v>
      </c>
      <c r="D19" s="92"/>
      <c r="E19" s="77">
        <v>44684</v>
      </c>
      <c r="F19" s="78">
        <v>4</v>
      </c>
      <c r="G19" s="79"/>
      <c r="H19" s="96" t="s">
        <v>22</v>
      </c>
      <c r="I19" s="94"/>
      <c r="J19" s="93">
        <f t="shared" si="1"/>
        <v>34</v>
      </c>
      <c r="K19" s="82">
        <f t="shared" si="0"/>
        <v>68</v>
      </c>
    </row>
    <row r="20" spans="1:11" ht="21" x14ac:dyDescent="0.4">
      <c r="A20" s="91"/>
      <c r="B20" s="75" t="s">
        <v>58</v>
      </c>
      <c r="C20" s="76">
        <v>2</v>
      </c>
      <c r="D20" s="76">
        <v>2</v>
      </c>
      <c r="E20" s="77">
        <v>44685</v>
      </c>
      <c r="F20" s="78">
        <v>4</v>
      </c>
      <c r="G20" s="79">
        <v>10</v>
      </c>
      <c r="H20" s="96" t="s">
        <v>66</v>
      </c>
      <c r="I20" s="94" t="s">
        <v>17</v>
      </c>
      <c r="J20" s="93">
        <f t="shared" si="1"/>
        <v>36</v>
      </c>
      <c r="K20" s="82">
        <f t="shared" si="0"/>
        <v>72</v>
      </c>
    </row>
    <row r="21" spans="1:11" ht="21" x14ac:dyDescent="0.4">
      <c r="A21" s="107" t="s">
        <v>67</v>
      </c>
      <c r="B21" s="108" t="s">
        <v>59</v>
      </c>
      <c r="C21" s="109"/>
      <c r="D21" s="110">
        <v>0</v>
      </c>
      <c r="E21" s="111">
        <v>44686</v>
      </c>
      <c r="F21" s="112">
        <v>0</v>
      </c>
      <c r="G21" s="113"/>
      <c r="H21" s="114"/>
      <c r="I21" s="115"/>
      <c r="J21" s="116">
        <f t="shared" si="1"/>
        <v>0</v>
      </c>
      <c r="K21" s="90"/>
    </row>
    <row r="22" spans="1:11" ht="21" x14ac:dyDescent="0.4">
      <c r="A22" s="91"/>
      <c r="B22" s="75" t="s">
        <v>59</v>
      </c>
      <c r="C22" s="117"/>
      <c r="D22" s="76">
        <v>4</v>
      </c>
      <c r="E22" s="77">
        <v>44687</v>
      </c>
      <c r="F22" s="118">
        <v>4</v>
      </c>
      <c r="G22" s="119"/>
      <c r="H22" s="96" t="s">
        <v>24</v>
      </c>
      <c r="I22" s="120"/>
      <c r="J22" s="93">
        <f t="shared" si="1"/>
        <v>38</v>
      </c>
      <c r="K22" s="82">
        <f>K20+F22</f>
        <v>76</v>
      </c>
    </row>
    <row r="23" spans="1:11" ht="21" x14ac:dyDescent="0.4">
      <c r="A23" s="91"/>
      <c r="B23" s="75" t="s">
        <v>57</v>
      </c>
      <c r="C23" s="76">
        <v>4</v>
      </c>
      <c r="D23" s="92"/>
      <c r="E23" s="77">
        <v>44690</v>
      </c>
      <c r="F23" s="118">
        <v>4</v>
      </c>
      <c r="G23" s="79">
        <v>10</v>
      </c>
      <c r="H23" s="121" t="s">
        <v>43</v>
      </c>
      <c r="I23" s="122" t="s">
        <v>25</v>
      </c>
      <c r="J23" s="93">
        <f t="shared" si="1"/>
        <v>40</v>
      </c>
      <c r="K23" s="82">
        <f t="shared" si="0"/>
        <v>80</v>
      </c>
    </row>
    <row r="24" spans="1:11" ht="21" x14ac:dyDescent="0.4">
      <c r="A24" s="91"/>
      <c r="B24" s="75" t="s">
        <v>57</v>
      </c>
      <c r="C24" s="76">
        <v>4</v>
      </c>
      <c r="D24" s="92"/>
      <c r="E24" s="77">
        <v>44691</v>
      </c>
      <c r="F24" s="118">
        <v>4</v>
      </c>
      <c r="G24" s="79"/>
      <c r="H24" s="80" t="s">
        <v>26</v>
      </c>
      <c r="I24" s="94"/>
      <c r="J24" s="93">
        <f t="shared" si="1"/>
        <v>42</v>
      </c>
      <c r="K24" s="82">
        <f t="shared" si="0"/>
        <v>84</v>
      </c>
    </row>
    <row r="25" spans="1:11" ht="32.4" x14ac:dyDescent="0.4">
      <c r="A25" s="95" t="s">
        <v>68</v>
      </c>
      <c r="B25" s="75" t="s">
        <v>58</v>
      </c>
      <c r="C25" s="76">
        <v>2</v>
      </c>
      <c r="D25" s="76">
        <v>2</v>
      </c>
      <c r="E25" s="123">
        <v>44692</v>
      </c>
      <c r="F25" s="124">
        <v>4</v>
      </c>
      <c r="G25" s="125"/>
      <c r="H25" s="126" t="s">
        <v>69</v>
      </c>
      <c r="I25" s="127" t="s">
        <v>17</v>
      </c>
      <c r="J25" s="128">
        <f t="shared" si="1"/>
        <v>44</v>
      </c>
      <c r="K25" s="129">
        <f t="shared" si="0"/>
        <v>88</v>
      </c>
    </row>
    <row r="26" spans="1:11" ht="21" x14ac:dyDescent="0.4">
      <c r="A26" s="91"/>
      <c r="B26" s="75" t="s">
        <v>59</v>
      </c>
      <c r="C26" s="117"/>
      <c r="D26" s="76">
        <v>5</v>
      </c>
      <c r="E26" s="77">
        <v>44693</v>
      </c>
      <c r="F26" s="130">
        <v>5</v>
      </c>
      <c r="G26" s="79">
        <v>10</v>
      </c>
      <c r="H26" s="80" t="s">
        <v>70</v>
      </c>
      <c r="I26" s="94"/>
      <c r="J26" s="93">
        <f t="shared" si="1"/>
        <v>46.5</v>
      </c>
      <c r="K26" s="82">
        <f t="shared" si="0"/>
        <v>93</v>
      </c>
    </row>
    <row r="27" spans="1:11" ht="21" x14ac:dyDescent="0.4">
      <c r="A27" s="99" t="s">
        <v>65</v>
      </c>
      <c r="B27" s="75" t="s">
        <v>59</v>
      </c>
      <c r="C27" s="117"/>
      <c r="D27" s="76">
        <v>4</v>
      </c>
      <c r="E27" s="77">
        <v>44694</v>
      </c>
      <c r="F27" s="130">
        <v>4</v>
      </c>
      <c r="G27" s="79"/>
      <c r="H27" s="131" t="s">
        <v>28</v>
      </c>
      <c r="J27" s="93">
        <f t="shared" si="1"/>
        <v>48.5</v>
      </c>
      <c r="K27" s="82">
        <f t="shared" si="0"/>
        <v>97</v>
      </c>
    </row>
    <row r="28" spans="1:11" ht="21" x14ac:dyDescent="0.4">
      <c r="A28" s="107" t="s">
        <v>71</v>
      </c>
      <c r="B28" s="75" t="s">
        <v>57</v>
      </c>
      <c r="C28" s="132">
        <v>4</v>
      </c>
      <c r="D28" s="117"/>
      <c r="E28" s="77">
        <v>44697</v>
      </c>
      <c r="F28" s="130">
        <v>4</v>
      </c>
      <c r="G28" s="79">
        <v>10</v>
      </c>
      <c r="H28" s="80" t="s">
        <v>72</v>
      </c>
      <c r="I28" s="94" t="s">
        <v>17</v>
      </c>
      <c r="J28" s="93">
        <f t="shared" si="1"/>
        <v>50.5</v>
      </c>
      <c r="K28" s="82">
        <f t="shared" si="0"/>
        <v>101</v>
      </c>
    </row>
    <row r="29" spans="1:11" ht="21" x14ac:dyDescent="0.4">
      <c r="A29" s="91"/>
      <c r="B29" s="75" t="s">
        <v>57</v>
      </c>
      <c r="C29" s="76">
        <v>5</v>
      </c>
      <c r="D29" s="117"/>
      <c r="E29" s="77">
        <v>44698</v>
      </c>
      <c r="F29" s="130">
        <v>5</v>
      </c>
      <c r="G29" s="79"/>
      <c r="H29" s="80" t="s">
        <v>54</v>
      </c>
      <c r="I29" s="133"/>
      <c r="J29" s="93">
        <f t="shared" si="1"/>
        <v>53</v>
      </c>
      <c r="K29" s="82">
        <f t="shared" si="0"/>
        <v>106</v>
      </c>
    </row>
    <row r="30" spans="1:11" ht="21" x14ac:dyDescent="0.4">
      <c r="A30" s="91"/>
      <c r="B30" s="75" t="s">
        <v>58</v>
      </c>
      <c r="C30" s="76">
        <v>4</v>
      </c>
      <c r="D30" s="76"/>
      <c r="E30" s="77">
        <v>44699</v>
      </c>
      <c r="F30" s="130">
        <v>4</v>
      </c>
      <c r="G30" s="79">
        <v>10</v>
      </c>
      <c r="H30" s="121" t="s">
        <v>29</v>
      </c>
      <c r="I30" s="122" t="s">
        <v>25</v>
      </c>
      <c r="J30" s="93">
        <f t="shared" si="1"/>
        <v>55.000000000000007</v>
      </c>
      <c r="K30" s="82">
        <f t="shared" si="0"/>
        <v>110</v>
      </c>
    </row>
    <row r="31" spans="1:11" ht="21" x14ac:dyDescent="0.4">
      <c r="A31" s="99" t="s">
        <v>65</v>
      </c>
      <c r="B31" s="75" t="s">
        <v>59</v>
      </c>
      <c r="C31" s="76"/>
      <c r="D31" s="76">
        <v>5</v>
      </c>
      <c r="E31" s="77">
        <v>44700</v>
      </c>
      <c r="F31" s="130">
        <v>5</v>
      </c>
      <c r="G31" s="79"/>
      <c r="H31" s="80" t="s">
        <v>30</v>
      </c>
      <c r="I31" s="133"/>
      <c r="J31" s="93">
        <f t="shared" si="1"/>
        <v>57.499999999999993</v>
      </c>
      <c r="K31" s="82">
        <f t="shared" si="0"/>
        <v>115</v>
      </c>
    </row>
    <row r="32" spans="1:11" ht="21" x14ac:dyDescent="0.4">
      <c r="A32" s="99" t="s">
        <v>65</v>
      </c>
      <c r="B32" s="75" t="s">
        <v>59</v>
      </c>
      <c r="C32" s="117"/>
      <c r="D32" s="76">
        <v>4</v>
      </c>
      <c r="E32" s="77">
        <v>44701</v>
      </c>
      <c r="F32" s="130">
        <v>4</v>
      </c>
      <c r="G32" s="79"/>
      <c r="H32" s="134" t="s">
        <v>30</v>
      </c>
      <c r="I32" s="122"/>
      <c r="J32" s="93">
        <f t="shared" si="1"/>
        <v>59.5</v>
      </c>
      <c r="K32" s="82">
        <f t="shared" si="0"/>
        <v>119</v>
      </c>
    </row>
    <row r="33" spans="1:11" ht="21" x14ac:dyDescent="0.4">
      <c r="A33" s="91"/>
      <c r="B33" s="75" t="s">
        <v>57</v>
      </c>
      <c r="C33" s="76">
        <v>4</v>
      </c>
      <c r="D33" s="117"/>
      <c r="E33" s="77">
        <v>44704</v>
      </c>
      <c r="F33" s="130">
        <v>4</v>
      </c>
      <c r="G33" s="79">
        <v>10</v>
      </c>
      <c r="H33" s="135" t="s">
        <v>73</v>
      </c>
      <c r="I33" s="122" t="s">
        <v>25</v>
      </c>
      <c r="J33" s="93">
        <f t="shared" si="1"/>
        <v>61.5</v>
      </c>
      <c r="K33" s="82">
        <f t="shared" si="0"/>
        <v>123</v>
      </c>
    </row>
    <row r="34" spans="1:11" ht="21" x14ac:dyDescent="0.4">
      <c r="A34" s="91"/>
      <c r="B34" s="75" t="s">
        <v>57</v>
      </c>
      <c r="C34" s="76">
        <v>5</v>
      </c>
      <c r="D34" s="117"/>
      <c r="E34" s="77">
        <v>44705</v>
      </c>
      <c r="F34" s="130">
        <v>5</v>
      </c>
      <c r="G34" s="79">
        <v>8</v>
      </c>
      <c r="H34" s="121" t="s">
        <v>32</v>
      </c>
      <c r="I34" s="94" t="s">
        <v>17</v>
      </c>
      <c r="J34" s="93">
        <f t="shared" si="1"/>
        <v>64</v>
      </c>
      <c r="K34" s="82">
        <f t="shared" si="0"/>
        <v>128</v>
      </c>
    </row>
    <row r="35" spans="1:11" ht="21" x14ac:dyDescent="0.4">
      <c r="A35" s="107" t="s">
        <v>71</v>
      </c>
      <c r="B35" s="75" t="s">
        <v>58</v>
      </c>
      <c r="C35" s="76"/>
      <c r="D35" s="110">
        <v>4</v>
      </c>
      <c r="E35" s="77">
        <v>44706</v>
      </c>
      <c r="F35" s="130">
        <v>4</v>
      </c>
      <c r="G35" s="136"/>
      <c r="H35" s="80" t="s">
        <v>18</v>
      </c>
      <c r="J35" s="93">
        <f t="shared" si="1"/>
        <v>66</v>
      </c>
      <c r="K35" s="82">
        <f t="shared" si="0"/>
        <v>132</v>
      </c>
    </row>
    <row r="36" spans="1:11" ht="21" x14ac:dyDescent="0.4">
      <c r="A36" s="91"/>
      <c r="B36" s="75" t="s">
        <v>59</v>
      </c>
      <c r="C36" s="76"/>
      <c r="D36" s="76">
        <v>5</v>
      </c>
      <c r="E36" s="77">
        <v>44707</v>
      </c>
      <c r="F36" s="130">
        <v>5</v>
      </c>
      <c r="G36" s="125">
        <v>8</v>
      </c>
      <c r="H36" s="80" t="s">
        <v>74</v>
      </c>
      <c r="I36" s="94" t="s">
        <v>17</v>
      </c>
      <c r="J36" s="93">
        <f t="shared" si="1"/>
        <v>68.5</v>
      </c>
      <c r="K36" s="82">
        <f t="shared" si="0"/>
        <v>137</v>
      </c>
    </row>
    <row r="37" spans="1:11" ht="21" x14ac:dyDescent="0.4">
      <c r="A37" s="99" t="s">
        <v>65</v>
      </c>
      <c r="B37" s="75" t="s">
        <v>59</v>
      </c>
      <c r="C37" s="76"/>
      <c r="D37" s="76">
        <v>4</v>
      </c>
      <c r="E37" s="77">
        <v>44708</v>
      </c>
      <c r="F37" s="130">
        <v>4</v>
      </c>
      <c r="G37" s="79"/>
      <c r="H37" s="80" t="s">
        <v>19</v>
      </c>
      <c r="I37" s="94"/>
      <c r="J37" s="93">
        <f t="shared" si="1"/>
        <v>70.5</v>
      </c>
      <c r="K37" s="82">
        <f t="shared" si="0"/>
        <v>141</v>
      </c>
    </row>
    <row r="38" spans="1:11" ht="21" x14ac:dyDescent="0.4">
      <c r="A38" s="137" t="s">
        <v>75</v>
      </c>
      <c r="B38" s="108" t="s">
        <v>57</v>
      </c>
      <c r="C38" s="234" t="s">
        <v>76</v>
      </c>
      <c r="D38" s="235"/>
      <c r="E38" s="111">
        <v>44711</v>
      </c>
      <c r="F38" s="138">
        <v>0</v>
      </c>
      <c r="G38" s="139"/>
      <c r="H38" s="140"/>
      <c r="I38" s="141"/>
      <c r="J38" s="93">
        <f t="shared" si="1"/>
        <v>70.5</v>
      </c>
      <c r="K38" s="82">
        <f t="shared" si="0"/>
        <v>141</v>
      </c>
    </row>
    <row r="39" spans="1:11" ht="21" x14ac:dyDescent="0.4">
      <c r="A39" s="137" t="s">
        <v>75</v>
      </c>
      <c r="B39" s="108" t="s">
        <v>57</v>
      </c>
      <c r="C39" s="236"/>
      <c r="D39" s="237"/>
      <c r="E39" s="111">
        <v>44712</v>
      </c>
      <c r="F39" s="138">
        <v>0</v>
      </c>
      <c r="G39" s="139"/>
      <c r="H39" s="140"/>
      <c r="I39" s="141"/>
      <c r="J39" s="93">
        <f t="shared" si="1"/>
        <v>70.5</v>
      </c>
      <c r="K39" s="82">
        <f t="shared" si="0"/>
        <v>141</v>
      </c>
    </row>
    <row r="40" spans="1:11" ht="21" x14ac:dyDescent="0.4">
      <c r="A40" s="142" t="s">
        <v>77</v>
      </c>
      <c r="B40" s="75" t="s">
        <v>58</v>
      </c>
      <c r="C40" s="76">
        <v>2</v>
      </c>
      <c r="D40" s="76">
        <v>2</v>
      </c>
      <c r="E40" s="77">
        <v>44713</v>
      </c>
      <c r="F40" s="130">
        <v>4</v>
      </c>
      <c r="G40" s="125"/>
      <c r="H40" s="80" t="s">
        <v>19</v>
      </c>
      <c r="I40" s="31"/>
      <c r="J40" s="93">
        <f t="shared" si="1"/>
        <v>72.5</v>
      </c>
      <c r="K40" s="82">
        <f t="shared" si="0"/>
        <v>145</v>
      </c>
    </row>
    <row r="41" spans="1:11" ht="21" x14ac:dyDescent="0.4">
      <c r="A41" s="99" t="s">
        <v>65</v>
      </c>
      <c r="B41" s="143" t="s">
        <v>59</v>
      </c>
      <c r="C41" s="144"/>
      <c r="D41" s="76">
        <v>4</v>
      </c>
      <c r="E41" s="77">
        <v>44715</v>
      </c>
      <c r="F41" s="130">
        <v>4</v>
      </c>
      <c r="G41" s="79">
        <v>10</v>
      </c>
      <c r="H41" s="96" t="s">
        <v>78</v>
      </c>
      <c r="I41" s="94" t="s">
        <v>17</v>
      </c>
      <c r="J41" s="93">
        <f t="shared" si="1"/>
        <v>74.5</v>
      </c>
      <c r="K41" s="82">
        <f t="shared" si="0"/>
        <v>149</v>
      </c>
    </row>
    <row r="42" spans="1:11" ht="21" x14ac:dyDescent="0.4">
      <c r="A42" s="145"/>
      <c r="B42" s="75" t="s">
        <v>57</v>
      </c>
      <c r="C42" s="76">
        <v>4</v>
      </c>
      <c r="D42" s="92"/>
      <c r="E42" s="77">
        <v>44718</v>
      </c>
      <c r="F42" s="130">
        <v>4</v>
      </c>
      <c r="G42" s="136"/>
      <c r="H42" s="80" t="s">
        <v>34</v>
      </c>
      <c r="J42" s="93">
        <f t="shared" si="1"/>
        <v>76.5</v>
      </c>
      <c r="K42" s="82">
        <f t="shared" si="0"/>
        <v>153</v>
      </c>
    </row>
    <row r="43" spans="1:11" ht="21" x14ac:dyDescent="0.4">
      <c r="A43" s="145"/>
      <c r="B43" s="75" t="s">
        <v>57</v>
      </c>
      <c r="C43" s="76">
        <v>5</v>
      </c>
      <c r="D43" s="92"/>
      <c r="E43" s="77">
        <v>44719</v>
      </c>
      <c r="F43" s="130">
        <v>5</v>
      </c>
      <c r="G43" s="79">
        <v>8</v>
      </c>
      <c r="H43" s="31" t="s">
        <v>79</v>
      </c>
      <c r="I43" s="94" t="s">
        <v>17</v>
      </c>
      <c r="J43" s="93">
        <f t="shared" si="1"/>
        <v>79</v>
      </c>
      <c r="K43" s="82">
        <f t="shared" si="0"/>
        <v>158</v>
      </c>
    </row>
    <row r="44" spans="1:11" ht="21" x14ac:dyDescent="0.4">
      <c r="A44" s="145"/>
      <c r="B44" s="75" t="s">
        <v>58</v>
      </c>
      <c r="C44" s="76">
        <v>2</v>
      </c>
      <c r="D44" s="76">
        <v>2</v>
      </c>
      <c r="E44" s="77">
        <v>44720</v>
      </c>
      <c r="F44" s="146">
        <v>4</v>
      </c>
      <c r="G44" s="79">
        <v>8</v>
      </c>
      <c r="H44" s="121" t="s">
        <v>23</v>
      </c>
      <c r="I44" s="147" t="s">
        <v>17</v>
      </c>
      <c r="J44" s="93">
        <f t="shared" si="1"/>
        <v>81</v>
      </c>
      <c r="K44" s="82">
        <f t="shared" si="0"/>
        <v>162</v>
      </c>
    </row>
    <row r="45" spans="1:11" ht="21" x14ac:dyDescent="0.4">
      <c r="A45" s="145"/>
      <c r="B45" s="75" t="s">
        <v>59</v>
      </c>
      <c r="C45" s="76"/>
      <c r="D45" s="76">
        <v>5</v>
      </c>
      <c r="E45" s="77">
        <v>44721</v>
      </c>
      <c r="F45" s="130">
        <v>5</v>
      </c>
      <c r="G45" s="136"/>
      <c r="H45" s="148" t="s">
        <v>24</v>
      </c>
      <c r="J45" s="93">
        <f t="shared" si="1"/>
        <v>83.5</v>
      </c>
      <c r="K45" s="82">
        <f t="shared" si="0"/>
        <v>167</v>
      </c>
    </row>
    <row r="46" spans="1:11" ht="21" x14ac:dyDescent="0.4">
      <c r="A46" s="99" t="s">
        <v>80</v>
      </c>
      <c r="B46" s="149" t="s">
        <v>59</v>
      </c>
      <c r="C46" s="150"/>
      <c r="D46" s="150">
        <v>4</v>
      </c>
      <c r="E46" s="151">
        <v>44722</v>
      </c>
      <c r="F46" s="152">
        <v>4</v>
      </c>
      <c r="G46" s="79">
        <v>7</v>
      </c>
      <c r="H46" s="121" t="s">
        <v>81</v>
      </c>
      <c r="I46" s="153" t="s">
        <v>25</v>
      </c>
      <c r="J46" s="154">
        <f t="shared" si="1"/>
        <v>85.5</v>
      </c>
      <c r="K46" s="155">
        <f t="shared" si="0"/>
        <v>171</v>
      </c>
    </row>
    <row r="47" spans="1:11" ht="23.4" x14ac:dyDescent="0.45">
      <c r="A47" s="238" t="s">
        <v>82</v>
      </c>
      <c r="B47" s="239"/>
      <c r="C47" s="240">
        <f>SUM(C2:D46)</f>
        <v>171</v>
      </c>
      <c r="D47" s="241"/>
      <c r="E47" s="156"/>
      <c r="F47" s="157">
        <f>SUM(F8:F46,F7)</f>
        <v>171</v>
      </c>
      <c r="G47" s="158"/>
      <c r="H47" s="159"/>
      <c r="I47" s="159"/>
      <c r="J47" s="160"/>
      <c r="K47" s="161"/>
    </row>
    <row r="48" spans="1:11" ht="21" x14ac:dyDescent="0.4">
      <c r="A48" s="162" t="s">
        <v>83</v>
      </c>
      <c r="B48" s="163" t="s">
        <v>57</v>
      </c>
      <c r="C48" s="164">
        <v>0</v>
      </c>
      <c r="D48" s="165"/>
      <c r="E48" s="166">
        <v>44725</v>
      </c>
      <c r="F48" s="167">
        <v>0</v>
      </c>
      <c r="G48" s="139"/>
      <c r="H48" s="141"/>
      <c r="I48" s="141"/>
      <c r="J48" s="168"/>
      <c r="K48" s="169">
        <v>171</v>
      </c>
    </row>
    <row r="49" spans="1:11" ht="21" x14ac:dyDescent="0.4">
      <c r="A49" s="170"/>
      <c r="B49" s="171" t="s">
        <v>57</v>
      </c>
      <c r="C49" s="172">
        <v>5</v>
      </c>
      <c r="D49" s="92"/>
      <c r="E49" s="77">
        <v>44726</v>
      </c>
      <c r="F49" s="173">
        <v>5</v>
      </c>
      <c r="G49" s="125">
        <v>7</v>
      </c>
      <c r="H49" s="174" t="s">
        <v>26</v>
      </c>
      <c r="I49" s="175" t="s">
        <v>17</v>
      </c>
      <c r="J49" s="176">
        <f>K49/200*100</f>
        <v>88</v>
      </c>
      <c r="K49" s="177">
        <f>K48+F49</f>
        <v>176</v>
      </c>
    </row>
    <row r="50" spans="1:11" ht="21" x14ac:dyDescent="0.4">
      <c r="A50" s="178"/>
      <c r="B50" s="171" t="s">
        <v>58</v>
      </c>
      <c r="C50" s="172">
        <v>2</v>
      </c>
      <c r="D50" s="179">
        <v>2</v>
      </c>
      <c r="E50" s="180">
        <v>44727</v>
      </c>
      <c r="F50" s="181">
        <v>4</v>
      </c>
      <c r="G50" s="79"/>
      <c r="H50" s="80" t="s">
        <v>28</v>
      </c>
      <c r="I50" s="31"/>
      <c r="J50" s="176">
        <f t="shared" ref="J50:J55" si="2">K50/200*100</f>
        <v>90</v>
      </c>
      <c r="K50" s="182">
        <f>K49+F50</f>
        <v>180</v>
      </c>
    </row>
    <row r="51" spans="1:11" ht="21" x14ac:dyDescent="0.4">
      <c r="A51" s="178"/>
      <c r="B51" s="171" t="s">
        <v>59</v>
      </c>
      <c r="C51" s="183"/>
      <c r="D51" s="76">
        <v>5</v>
      </c>
      <c r="E51" s="180">
        <v>44728</v>
      </c>
      <c r="F51" s="181">
        <v>5</v>
      </c>
      <c r="G51" s="136"/>
      <c r="H51" s="80" t="s">
        <v>28</v>
      </c>
      <c r="I51" s="31"/>
      <c r="J51" s="176">
        <f t="shared" si="2"/>
        <v>92.5</v>
      </c>
      <c r="K51" s="182">
        <f t="shared" ref="K51:K56" si="3">K50+F51</f>
        <v>185</v>
      </c>
    </row>
    <row r="52" spans="1:11" ht="23.4" x14ac:dyDescent="0.45">
      <c r="A52" s="178"/>
      <c r="B52" s="184" t="s">
        <v>59</v>
      </c>
      <c r="C52" s="185"/>
      <c r="D52" s="150">
        <v>4</v>
      </c>
      <c r="E52" s="186">
        <v>44729</v>
      </c>
      <c r="F52" s="187">
        <v>4</v>
      </c>
      <c r="G52" s="175">
        <v>10</v>
      </c>
      <c r="H52" s="188" t="s">
        <v>84</v>
      </c>
      <c r="I52" s="175" t="s">
        <v>17</v>
      </c>
      <c r="J52" s="189">
        <f t="shared" si="2"/>
        <v>94.5</v>
      </c>
      <c r="K52" s="190">
        <f t="shared" si="3"/>
        <v>189</v>
      </c>
    </row>
    <row r="53" spans="1:11" ht="23.4" x14ac:dyDescent="0.45">
      <c r="A53" s="31"/>
      <c r="B53" s="191"/>
      <c r="C53" s="241">
        <f>C47+C48+C49+C50+D50+D51+D52</f>
        <v>189</v>
      </c>
      <c r="D53" s="241"/>
      <c r="E53" s="109"/>
      <c r="F53" s="192">
        <f>F47+F48+F49+F50+F51+F52</f>
        <v>189</v>
      </c>
      <c r="G53" s="226"/>
      <c r="H53" s="226"/>
      <c r="I53" s="226"/>
      <c r="J53" s="193">
        <v>0.94499999999999995</v>
      </c>
      <c r="K53" s="194"/>
    </row>
    <row r="54" spans="1:11" ht="23.4" x14ac:dyDescent="0.45">
      <c r="A54" s="195"/>
      <c r="B54" s="196" t="s">
        <v>57</v>
      </c>
      <c r="C54" s="197">
        <v>4</v>
      </c>
      <c r="D54" s="198"/>
      <c r="E54" s="186">
        <v>44732</v>
      </c>
      <c r="F54" s="199">
        <v>4</v>
      </c>
      <c r="G54" s="200">
        <v>7</v>
      </c>
      <c r="H54" s="201" t="s">
        <v>54</v>
      </c>
      <c r="I54" s="202" t="s">
        <v>25</v>
      </c>
      <c r="J54" s="189">
        <f t="shared" si="2"/>
        <v>96.5</v>
      </c>
      <c r="K54" s="190">
        <f>K52+F54</f>
        <v>193</v>
      </c>
    </row>
    <row r="55" spans="1:11" ht="23.4" x14ac:dyDescent="0.45">
      <c r="A55" s="195"/>
      <c r="B55" s="171" t="s">
        <v>57</v>
      </c>
      <c r="C55" s="172">
        <v>5</v>
      </c>
      <c r="D55" s="92"/>
      <c r="E55" s="186">
        <v>44733</v>
      </c>
      <c r="F55" s="199">
        <v>5</v>
      </c>
      <c r="G55" s="200">
        <v>7</v>
      </c>
      <c r="H55" s="203" t="s">
        <v>30</v>
      </c>
      <c r="I55" s="204"/>
      <c r="J55" s="189">
        <f t="shared" si="2"/>
        <v>99</v>
      </c>
      <c r="K55" s="190">
        <f t="shared" si="3"/>
        <v>198</v>
      </c>
    </row>
    <row r="56" spans="1:11" ht="30.6" x14ac:dyDescent="0.45">
      <c r="A56" s="195"/>
      <c r="B56" s="171" t="s">
        <v>58</v>
      </c>
      <c r="C56" s="172">
        <v>2</v>
      </c>
      <c r="D56" s="179">
        <v>2</v>
      </c>
      <c r="E56" s="186">
        <v>44734</v>
      </c>
      <c r="F56" s="199">
        <v>4</v>
      </c>
      <c r="G56" s="200">
        <v>7</v>
      </c>
      <c r="H56" s="205" t="s">
        <v>85</v>
      </c>
      <c r="I56" s="202" t="s">
        <v>25</v>
      </c>
      <c r="J56" s="206">
        <v>1.01</v>
      </c>
      <c r="K56" s="190">
        <f t="shared" si="3"/>
        <v>202</v>
      </c>
    </row>
    <row r="57" spans="1:11" ht="23.4" x14ac:dyDescent="0.45">
      <c r="A57" s="207"/>
      <c r="B57" s="208"/>
      <c r="C57" s="227">
        <f>C53+C54+C55+C56+D56</f>
        <v>202</v>
      </c>
      <c r="D57" s="228"/>
      <c r="E57" s="209"/>
      <c r="F57" s="192">
        <f>SUM(F53+F54+F55+F56)</f>
        <v>202</v>
      </c>
      <c r="G57" s="87"/>
      <c r="H57" s="210"/>
      <c r="I57" s="87"/>
      <c r="J57" s="192"/>
      <c r="K57" s="211"/>
    </row>
    <row r="58" spans="1:11" ht="18" x14ac:dyDescent="0.35">
      <c r="G58" s="136"/>
    </row>
    <row r="59" spans="1:11" ht="18" x14ac:dyDescent="0.35">
      <c r="A59" s="212" t="s">
        <v>37</v>
      </c>
      <c r="B59" s="212" t="s">
        <v>86</v>
      </c>
      <c r="G59" s="136"/>
    </row>
  </sheetData>
  <mergeCells count="8">
    <mergeCell ref="G53:I53"/>
    <mergeCell ref="C57:D57"/>
    <mergeCell ref="C1:D1"/>
    <mergeCell ref="A2:A6"/>
    <mergeCell ref="C38:D39"/>
    <mergeCell ref="A47:B47"/>
    <mergeCell ref="C47:D47"/>
    <mergeCell ref="C53:D5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H UDA %</vt:lpstr>
      <vt:lpstr>ESEMPIO CON 2 DOCENTI</vt:lpstr>
      <vt:lpstr>'H UDA %'!Area_stampa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Lena Bernunzio</dc:creator>
  <cp:lastModifiedBy>Maria Lena Bernunzio</cp:lastModifiedBy>
  <cp:lastPrinted>2023-02-26T17:16:25Z</cp:lastPrinted>
  <dcterms:created xsi:type="dcterms:W3CDTF">2023-02-24T17:55:11Z</dcterms:created>
  <dcterms:modified xsi:type="dcterms:W3CDTF">2023-02-26T17:21:09Z</dcterms:modified>
</cp:coreProperties>
</file>